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439DF35F-F34A-4960-85F9-0B385D7F962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AFTE &amp; Awards for Excellenc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8" i="2" l="1"/>
  <c r="K78" i="2"/>
  <c r="L77" i="2"/>
  <c r="K77" i="2"/>
  <c r="L76" i="2"/>
  <c r="K76" i="2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66" i="2"/>
  <c r="K66" i="2"/>
  <c r="L65" i="2"/>
  <c r="K65" i="2"/>
  <c r="L64" i="2"/>
  <c r="K64" i="2"/>
  <c r="L63" i="2"/>
  <c r="K63" i="2"/>
  <c r="L62" i="2"/>
  <c r="K62" i="2"/>
  <c r="L61" i="2"/>
  <c r="K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L51" i="2"/>
  <c r="K51" i="2"/>
  <c r="L50" i="2"/>
  <c r="K50" i="2"/>
  <c r="L49" i="2"/>
  <c r="L48" i="2" s="1"/>
  <c r="K49" i="2"/>
  <c r="K48" i="2" s="1"/>
  <c r="L47" i="2"/>
  <c r="K47" i="2"/>
  <c r="L46" i="2"/>
  <c r="K46" i="2"/>
  <c r="L45" i="2"/>
  <c r="K45" i="2"/>
  <c r="L44" i="2"/>
  <c r="K44" i="2"/>
  <c r="L43" i="2"/>
  <c r="K43" i="2"/>
  <c r="L42" i="2"/>
  <c r="K42" i="2"/>
  <c r="L41" i="2"/>
  <c r="K41" i="2"/>
  <c r="L39" i="2"/>
  <c r="K39" i="2"/>
  <c r="L38" i="2"/>
  <c r="K38" i="2"/>
  <c r="L37" i="2"/>
  <c r="K37" i="2"/>
  <c r="L36" i="2"/>
  <c r="K36" i="2"/>
  <c r="L35" i="2"/>
  <c r="K35" i="2"/>
  <c r="L34" i="2"/>
  <c r="K34" i="2"/>
  <c r="L33" i="2"/>
  <c r="K33" i="2"/>
  <c r="L32" i="2"/>
  <c r="K32" i="2"/>
  <c r="L31" i="2"/>
  <c r="K31" i="2"/>
  <c r="L30" i="2"/>
  <c r="K30" i="2"/>
  <c r="L29" i="2"/>
  <c r="K29" i="2"/>
  <c r="L28" i="2"/>
  <c r="K28" i="2"/>
  <c r="L27" i="2"/>
  <c r="K27" i="2"/>
  <c r="L25" i="2"/>
  <c r="K25" i="2"/>
  <c r="L24" i="2"/>
  <c r="K24" i="2"/>
  <c r="L23" i="2"/>
  <c r="K23" i="2"/>
  <c r="L22" i="2"/>
  <c r="K22" i="2"/>
  <c r="L21" i="2"/>
  <c r="K21" i="2"/>
  <c r="L20" i="2"/>
  <c r="K20" i="2"/>
  <c r="L19" i="2"/>
  <c r="K19" i="2"/>
  <c r="L18" i="2"/>
  <c r="K18" i="2"/>
  <c r="L17" i="2"/>
  <c r="L16" i="2" s="1"/>
  <c r="K17" i="2"/>
  <c r="K16" i="2" s="1"/>
  <c r="L15" i="2"/>
  <c r="K15" i="2"/>
  <c r="L13" i="2"/>
  <c r="K13" i="2"/>
  <c r="L12" i="2"/>
  <c r="K12" i="2"/>
  <c r="L11" i="2"/>
  <c r="K11" i="2"/>
  <c r="L10" i="2"/>
  <c r="K10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7" i="2"/>
  <c r="J46" i="2"/>
  <c r="J45" i="2"/>
  <c r="J44" i="2"/>
  <c r="J43" i="2"/>
  <c r="J42" i="2"/>
  <c r="J41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5" i="2"/>
  <c r="J24" i="2"/>
  <c r="J23" i="2"/>
  <c r="J22" i="2"/>
  <c r="J21" i="2"/>
  <c r="J20" i="2"/>
  <c r="J19" i="2"/>
  <c r="J18" i="2"/>
  <c r="J17" i="2"/>
  <c r="J15" i="2"/>
  <c r="J13" i="2"/>
  <c r="J12" i="2"/>
  <c r="J11" i="2"/>
  <c r="J10" i="2"/>
  <c r="J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7" i="2"/>
  <c r="I46" i="2"/>
  <c r="I45" i="2"/>
  <c r="I44" i="2"/>
  <c r="I43" i="2"/>
  <c r="I42" i="2"/>
  <c r="I41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5" i="2"/>
  <c r="I24" i="2"/>
  <c r="I23" i="2"/>
  <c r="I22" i="2"/>
  <c r="I21" i="2"/>
  <c r="I20" i="2"/>
  <c r="I19" i="2"/>
  <c r="I18" i="2"/>
  <c r="I17" i="2"/>
  <c r="I16" i="2" s="1"/>
  <c r="I15" i="2"/>
  <c r="I13" i="2"/>
  <c r="I12" i="2"/>
  <c r="I11" i="2"/>
  <c r="I10" i="2"/>
  <c r="I9" i="2" s="1"/>
  <c r="H78" i="2"/>
  <c r="H77" i="2"/>
  <c r="H76" i="2"/>
  <c r="F76" i="2" s="1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1" i="2"/>
  <c r="H40" i="2" s="1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5" i="2"/>
  <c r="H24" i="2"/>
  <c r="H23" i="2"/>
  <c r="H22" i="2"/>
  <c r="H21" i="2"/>
  <c r="H20" i="2"/>
  <c r="H19" i="2"/>
  <c r="H18" i="2"/>
  <c r="H17" i="2"/>
  <c r="H16" i="2" s="1"/>
  <c r="H15" i="2"/>
  <c r="H13" i="2"/>
  <c r="F13" i="2" s="1"/>
  <c r="H12" i="2"/>
  <c r="H11" i="2"/>
  <c r="F11" i="2" s="1"/>
  <c r="H10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7" i="2"/>
  <c r="G46" i="2"/>
  <c r="G45" i="2"/>
  <c r="G44" i="2"/>
  <c r="G43" i="2"/>
  <c r="G42" i="2"/>
  <c r="G41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5" i="2"/>
  <c r="G24" i="2"/>
  <c r="G23" i="2"/>
  <c r="G22" i="2"/>
  <c r="G21" i="2"/>
  <c r="G20" i="2"/>
  <c r="G19" i="2"/>
  <c r="G18" i="2"/>
  <c r="G17" i="2"/>
  <c r="G15" i="2"/>
  <c r="G13" i="2"/>
  <c r="G12" i="2"/>
  <c r="G11" i="2"/>
  <c r="G10" i="2"/>
  <c r="F6" i="2"/>
  <c r="L9" i="2" l="1"/>
  <c r="K9" i="2"/>
  <c r="F75" i="2"/>
  <c r="L26" i="2"/>
  <c r="F34" i="2"/>
  <c r="G26" i="2"/>
  <c r="F72" i="2"/>
  <c r="F53" i="2"/>
  <c r="J16" i="2"/>
  <c r="J14" i="2" s="1"/>
  <c r="J8" i="2" s="1"/>
  <c r="F56" i="2"/>
  <c r="J40" i="2"/>
  <c r="G40" i="2"/>
  <c r="F10" i="2"/>
  <c r="F33" i="2"/>
  <c r="H9" i="2"/>
  <c r="H8" i="2" s="1"/>
  <c r="H7" i="2" s="1"/>
  <c r="H5" i="2" s="1"/>
  <c r="K26" i="2"/>
  <c r="F30" i="2"/>
  <c r="I14" i="2"/>
  <c r="I8" i="2" s="1"/>
  <c r="L40" i="2"/>
  <c r="I40" i="2"/>
  <c r="K40" i="2"/>
  <c r="G16" i="2"/>
  <c r="G14" i="2" s="1"/>
  <c r="K14" i="2"/>
  <c r="K8" i="2" s="1"/>
  <c r="H14" i="2"/>
  <c r="F51" i="2"/>
  <c r="H26" i="2"/>
  <c r="H48" i="2"/>
  <c r="J48" i="2"/>
  <c r="J26" i="2"/>
  <c r="G48" i="2"/>
  <c r="I26" i="2"/>
  <c r="F12" i="2"/>
  <c r="F57" i="2"/>
  <c r="F77" i="2"/>
  <c r="L14" i="2"/>
  <c r="L8" i="2"/>
  <c r="F38" i="2"/>
  <c r="F35" i="2"/>
  <c r="F50" i="2"/>
  <c r="F71" i="2"/>
  <c r="F58" i="2"/>
  <c r="F78" i="2"/>
  <c r="F18" i="2"/>
  <c r="F37" i="2"/>
  <c r="F36" i="2"/>
  <c r="F47" i="2"/>
  <c r="F15" i="2"/>
  <c r="F27" i="2"/>
  <c r="F49" i="2"/>
  <c r="F74" i="2"/>
  <c r="F32" i="2"/>
  <c r="F54" i="2"/>
  <c r="F41" i="2"/>
  <c r="F22" i="2"/>
  <c r="F24" i="2"/>
  <c r="F25" i="2"/>
  <c r="F46" i="2"/>
  <c r="I48" i="2"/>
  <c r="F48" i="2" s="1"/>
  <c r="F31" i="2"/>
  <c r="F73" i="2"/>
  <c r="F68" i="2"/>
  <c r="F44" i="2"/>
  <c r="F69" i="2"/>
  <c r="F45" i="2"/>
  <c r="F55" i="2"/>
  <c r="F70" i="2"/>
  <c r="F52" i="2"/>
  <c r="F42" i="2"/>
  <c r="F43" i="2"/>
  <c r="F23" i="2"/>
  <c r="F28" i="2"/>
  <c r="G9" i="2"/>
  <c r="F60" i="2"/>
  <c r="F39" i="2"/>
  <c r="F61" i="2"/>
  <c r="F62" i="2"/>
  <c r="F20" i="2"/>
  <c r="F63" i="2"/>
  <c r="F21" i="2"/>
  <c r="F64" i="2"/>
  <c r="F65" i="2"/>
  <c r="F66" i="2"/>
  <c r="F59" i="2"/>
  <c r="F67" i="2"/>
  <c r="F29" i="2"/>
  <c r="F17" i="2"/>
  <c r="F19" i="2"/>
  <c r="F26" i="2" l="1"/>
  <c r="K7" i="2"/>
  <c r="K5" i="2" s="1"/>
  <c r="L7" i="2"/>
  <c r="L5" i="2" s="1"/>
  <c r="F14" i="2"/>
  <c r="F40" i="2"/>
  <c r="F16" i="2"/>
  <c r="J7" i="2"/>
  <c r="J5" i="2" s="1"/>
  <c r="I7" i="2"/>
  <c r="I5" i="2" s="1"/>
  <c r="G8" i="2"/>
  <c r="G7" i="2" s="1"/>
  <c r="G5" i="2" s="1"/>
  <c r="F9" i="2"/>
  <c r="F8" i="2" l="1"/>
  <c r="F7" i="2" l="1"/>
  <c r="F5" i="2"/>
</calcChain>
</file>

<file path=xl/sharedStrings.xml><?xml version="1.0" encoding="utf-8"?>
<sst xmlns="http://schemas.openxmlformats.org/spreadsheetml/2006/main" count="86" uniqueCount="86">
  <si>
    <r>
      <t xml:space="preserve">Total
</t>
    </r>
    <r>
      <rPr>
        <sz val="8"/>
        <color theme="1"/>
        <rFont val="Calibri"/>
        <family val="2"/>
      </rPr>
      <t>All Award Categories</t>
    </r>
  </si>
  <si>
    <t>Award Categories</t>
  </si>
  <si>
    <t>Sector/Campus</t>
  </si>
  <si>
    <r>
      <t xml:space="preserve">Librarianship
</t>
    </r>
    <r>
      <rPr>
        <sz val="8"/>
        <color theme="1"/>
        <rFont val="Calibri"/>
        <family val="2"/>
      </rPr>
      <t>1 per 7000 AAFTE</t>
    </r>
  </si>
  <si>
    <r>
      <t xml:space="preserve">Faculty Service
</t>
    </r>
    <r>
      <rPr>
        <sz val="8"/>
        <color theme="1"/>
        <rFont val="Calibri"/>
        <family val="2"/>
      </rPr>
      <t>1 per 5000 AAFTE</t>
    </r>
  </si>
  <si>
    <r>
      <t xml:space="preserve">Professional Service
</t>
    </r>
    <r>
      <rPr>
        <sz val="8"/>
        <color theme="1"/>
        <rFont val="Calibri"/>
        <family val="2"/>
      </rPr>
      <t>1 per 2500 AAFTE</t>
    </r>
  </si>
  <si>
    <r>
      <t xml:space="preserve">Scholarship and Creative Activities
</t>
    </r>
    <r>
      <rPr>
        <sz val="8"/>
        <color theme="1"/>
        <rFont val="Calibri"/>
        <family val="2"/>
      </rPr>
      <t>1 per 5000 AAFTE</t>
    </r>
  </si>
  <si>
    <r>
      <t xml:space="preserve">Teaching
</t>
    </r>
    <r>
      <rPr>
        <sz val="8"/>
        <color theme="1"/>
        <rFont val="Calibri"/>
        <family val="2"/>
      </rPr>
      <t>1 per 2000 AAFTE</t>
    </r>
  </si>
  <si>
    <r>
      <t xml:space="preserve">Adjunct Teaching
</t>
    </r>
    <r>
      <rPr>
        <sz val="8"/>
        <color theme="1"/>
        <rFont val="Calibri"/>
        <family val="2"/>
      </rPr>
      <t>1 per 2000 AAFTE</t>
    </r>
  </si>
  <si>
    <t xml:space="preserve">SUNY Total </t>
  </si>
  <si>
    <t>System Administration</t>
  </si>
  <si>
    <t xml:space="preserve">State Operated/Funded Total </t>
  </si>
  <si>
    <t>Doctoral Institutions</t>
  </si>
  <si>
    <t>Research University Centers</t>
  </si>
  <si>
    <t>Albany</t>
  </si>
  <si>
    <t>Binghamton</t>
  </si>
  <si>
    <t>Buffalo Univ.</t>
  </si>
  <si>
    <t>Stony Brook</t>
  </si>
  <si>
    <t xml:space="preserve">Other Research Doctoral </t>
  </si>
  <si>
    <t>Alfred Ceramics</t>
  </si>
  <si>
    <t>Cornell Statutory Colleges</t>
  </si>
  <si>
    <t>Cornell-Ag and Life</t>
  </si>
  <si>
    <t>Cornell-Human Ecol</t>
  </si>
  <si>
    <t>Cornell-Ind &amp; Labor</t>
  </si>
  <si>
    <t>Cornell-Vet. Med.</t>
  </si>
  <si>
    <t>Downstate Medical</t>
  </si>
  <si>
    <t>Env. Sci. &amp; Forestry</t>
  </si>
  <si>
    <t>Optometry</t>
  </si>
  <si>
    <t>SUNY Poly</t>
  </si>
  <si>
    <t>Upstate Medical</t>
  </si>
  <si>
    <t>Comprehensive Colleges</t>
  </si>
  <si>
    <t>Brockport</t>
  </si>
  <si>
    <t>Buffalo College</t>
  </si>
  <si>
    <t>Cortland</t>
  </si>
  <si>
    <t>Empire State</t>
  </si>
  <si>
    <t>Fredonia</t>
  </si>
  <si>
    <t>Geneseo</t>
  </si>
  <si>
    <t>New Paltz</t>
  </si>
  <si>
    <t>Old Westbury</t>
  </si>
  <si>
    <t>Oneonta</t>
  </si>
  <si>
    <t>Oswego</t>
  </si>
  <si>
    <t>Plattsburgh</t>
  </si>
  <si>
    <t>Potsdam</t>
  </si>
  <si>
    <t>Purchase</t>
  </si>
  <si>
    <t>Technology Colleges</t>
  </si>
  <si>
    <t>Alfred</t>
  </si>
  <si>
    <t>Canton</t>
  </si>
  <si>
    <t>Cobleskill</t>
  </si>
  <si>
    <t>Delhi</t>
  </si>
  <si>
    <t>Farmingdale</t>
  </si>
  <si>
    <t>Maritime</t>
  </si>
  <si>
    <t>Morrisville</t>
  </si>
  <si>
    <t>Community Colleges</t>
  </si>
  <si>
    <t>Adirondack</t>
  </si>
  <si>
    <t>Broome</t>
  </si>
  <si>
    <t>Cayuga County</t>
  </si>
  <si>
    <t>Clinton</t>
  </si>
  <si>
    <t>Columbia-Greene</t>
  </si>
  <si>
    <t>Corning</t>
  </si>
  <si>
    <t>Dutchess</t>
  </si>
  <si>
    <t>Erie</t>
  </si>
  <si>
    <t>Fashion Inst.</t>
  </si>
  <si>
    <t>Finger Lakes</t>
  </si>
  <si>
    <t>Fulton-Montgomery</t>
  </si>
  <si>
    <t>Genesee</t>
  </si>
  <si>
    <t>Herkimer</t>
  </si>
  <si>
    <t>Hudson Valley</t>
  </si>
  <si>
    <t>Jamestown</t>
  </si>
  <si>
    <t>Jefferson</t>
  </si>
  <si>
    <t>Mohawk Valley</t>
  </si>
  <si>
    <t>Monroe</t>
  </si>
  <si>
    <t>Nassau</t>
  </si>
  <si>
    <t>Niagara County</t>
  </si>
  <si>
    <t>North Country</t>
  </si>
  <si>
    <t>Onondaga</t>
  </si>
  <si>
    <t>Orange County</t>
  </si>
  <si>
    <t>Rockland</t>
  </si>
  <si>
    <t>Schenectady</t>
  </si>
  <si>
    <t>Suffolk County</t>
  </si>
  <si>
    <t>Sullivan County</t>
  </si>
  <si>
    <t>Tompkins-Cortland</t>
  </si>
  <si>
    <t>Ulster County</t>
  </si>
  <si>
    <t>Westchester</t>
  </si>
  <si>
    <t>AAFTE and Campus Allocations for the Chancellor's Awards for Excellence by Campus and Sector (Academic Year 2026-2027)</t>
  </si>
  <si>
    <t>Total AAFTE
2024-2025</t>
  </si>
  <si>
    <t>AAFTE Data provided by SUNY System Administration Office of Institutional Research and Data Analytics : May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</si>
</sst>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color theme="1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0" tint="-0.49998474074526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ck">
        <color rgb="FF959595"/>
      </left>
      <right/>
      <top style="thick">
        <color rgb="FF959595"/>
      </top>
      <bottom style="medium">
        <color rgb="FF959595"/>
      </bottom>
      <diagonal/>
    </border>
    <border>
      <left/>
      <right/>
      <top style="thick">
        <color rgb="FF959595"/>
      </top>
      <bottom style="medium">
        <color rgb="FF959595"/>
      </bottom>
      <diagonal/>
    </border>
    <border>
      <left/>
      <right style="thick">
        <color rgb="FF959595"/>
      </right>
      <top style="thick">
        <color rgb="FF959595"/>
      </top>
      <bottom style="medium">
        <color rgb="FF959595"/>
      </bottom>
      <diagonal/>
    </border>
    <border>
      <left style="thick">
        <color rgb="FF959595"/>
      </left>
      <right/>
      <top style="medium">
        <color rgb="FF959595"/>
      </top>
      <bottom style="medium">
        <color rgb="FF959595"/>
      </bottom>
      <diagonal/>
    </border>
    <border>
      <left/>
      <right/>
      <top style="medium">
        <color rgb="FF959595"/>
      </top>
      <bottom style="medium">
        <color rgb="FF959595"/>
      </bottom>
      <diagonal/>
    </border>
    <border>
      <left/>
      <right style="thick">
        <color rgb="FF959595"/>
      </right>
      <top style="medium">
        <color rgb="FF959595"/>
      </top>
      <bottom style="medium">
        <color rgb="FF959595"/>
      </bottom>
      <diagonal/>
    </border>
    <border>
      <left/>
      <right style="medium">
        <color rgb="FF959595"/>
      </right>
      <top style="medium">
        <color rgb="FF959595"/>
      </top>
      <bottom style="medium">
        <color rgb="FF959595"/>
      </bottom>
      <diagonal/>
    </border>
    <border>
      <left style="medium">
        <color rgb="FF959595"/>
      </left>
      <right style="thick">
        <color rgb="FF959595"/>
      </right>
      <top style="medium">
        <color rgb="FF959595"/>
      </top>
      <bottom style="medium">
        <color rgb="FF959595"/>
      </bottom>
      <diagonal/>
    </border>
    <border>
      <left style="thick">
        <color rgb="FF959595"/>
      </left>
      <right style="medium">
        <color rgb="FF959595"/>
      </right>
      <top style="medium">
        <color rgb="FF959595"/>
      </top>
      <bottom/>
      <diagonal/>
    </border>
    <border>
      <left style="medium">
        <color rgb="FF959595"/>
      </left>
      <right/>
      <top style="medium">
        <color rgb="FF959595"/>
      </top>
      <bottom style="medium">
        <color rgb="FF959595"/>
      </bottom>
      <diagonal/>
    </border>
    <border>
      <left style="thick">
        <color rgb="FF959595"/>
      </left>
      <right style="medium">
        <color rgb="FF959595"/>
      </right>
      <top/>
      <bottom/>
      <diagonal/>
    </border>
    <border>
      <left style="medium">
        <color rgb="FF959595"/>
      </left>
      <right style="medium">
        <color rgb="FF959595"/>
      </right>
      <top style="medium">
        <color rgb="FF959595"/>
      </top>
      <bottom/>
      <diagonal/>
    </border>
    <border>
      <left style="medium">
        <color rgb="FF959595"/>
      </left>
      <right style="medium">
        <color rgb="FF959595"/>
      </right>
      <top/>
      <bottom/>
      <diagonal/>
    </border>
    <border>
      <left style="medium">
        <color rgb="FF959595"/>
      </left>
      <right style="medium">
        <color rgb="FF959595"/>
      </right>
      <top/>
      <bottom style="medium">
        <color rgb="FF959595"/>
      </bottom>
      <diagonal/>
    </border>
    <border>
      <left style="thick">
        <color rgb="FF959595"/>
      </left>
      <right style="medium">
        <color rgb="FF959595"/>
      </right>
      <top/>
      <bottom style="medium">
        <color rgb="FF959595"/>
      </bottom>
      <diagonal/>
    </border>
    <border>
      <left style="thick">
        <color rgb="FF959595"/>
      </left>
      <right style="medium">
        <color rgb="FF959595"/>
      </right>
      <top/>
      <bottom style="thick">
        <color rgb="FF959595"/>
      </bottom>
      <diagonal/>
    </border>
    <border>
      <left style="medium">
        <color rgb="FF959595"/>
      </left>
      <right style="medium">
        <color rgb="FF959595"/>
      </right>
      <top/>
      <bottom style="thick">
        <color rgb="FF959595"/>
      </bottom>
      <diagonal/>
    </border>
    <border>
      <left style="medium">
        <color rgb="FF959595"/>
      </left>
      <right style="thick">
        <color rgb="FF959595"/>
      </right>
      <top style="medium">
        <color rgb="FF959595"/>
      </top>
      <bottom style="thick">
        <color rgb="FF959595"/>
      </bottom>
      <diagonal/>
    </border>
    <border>
      <left style="thick">
        <color rgb="FF959595"/>
      </left>
      <right style="thick">
        <color rgb="FF959595"/>
      </right>
      <top style="thick">
        <color rgb="FF959595"/>
      </top>
      <bottom/>
      <diagonal/>
    </border>
    <border>
      <left style="thick">
        <color rgb="FF959595"/>
      </left>
      <right style="thick">
        <color rgb="FF959595"/>
      </right>
      <top/>
      <bottom style="medium">
        <color rgb="FF959595"/>
      </bottom>
      <diagonal/>
    </border>
    <border>
      <left style="thick">
        <color rgb="FF959595"/>
      </left>
      <right style="medium">
        <color rgb="FF959595"/>
      </right>
      <top style="medium">
        <color rgb="FF959595"/>
      </top>
      <bottom style="medium">
        <color rgb="FF959595"/>
      </bottom>
      <diagonal/>
    </border>
    <border>
      <left style="thick">
        <color rgb="FF959595"/>
      </left>
      <right style="medium">
        <color rgb="FF959595"/>
      </right>
      <top style="medium">
        <color rgb="FF959595"/>
      </top>
      <bottom style="thick">
        <color rgb="FF959595"/>
      </bottom>
      <diagonal/>
    </border>
    <border>
      <left style="thick">
        <color rgb="FF959595"/>
      </left>
      <right/>
      <top style="thick">
        <color rgb="FF959595"/>
      </top>
      <bottom/>
      <diagonal/>
    </border>
    <border>
      <left style="thick">
        <color rgb="FF959595"/>
      </left>
      <right style="thick">
        <color rgb="FF959595"/>
      </right>
      <top style="medium">
        <color rgb="FF959595"/>
      </top>
      <bottom style="medium">
        <color rgb="FF959595"/>
      </bottom>
      <diagonal/>
    </border>
    <border>
      <left style="thick">
        <color rgb="FF959595"/>
      </left>
      <right style="thick">
        <color rgb="FF959595"/>
      </right>
      <top style="medium">
        <color rgb="FF959595"/>
      </top>
      <bottom style="thick">
        <color rgb="FF959595"/>
      </bottom>
      <diagonal/>
    </border>
    <border>
      <left style="thick">
        <color rgb="FF959595"/>
      </left>
      <right/>
      <top style="thick">
        <color rgb="FF959595"/>
      </top>
      <bottom style="thick">
        <color rgb="FF959595"/>
      </bottom>
      <diagonal/>
    </border>
    <border>
      <left/>
      <right/>
      <top style="thick">
        <color rgb="FF959595"/>
      </top>
      <bottom style="thick">
        <color rgb="FF959595"/>
      </bottom>
      <diagonal/>
    </border>
    <border>
      <left/>
      <right style="thick">
        <color rgb="FF959595"/>
      </right>
      <top style="thick">
        <color rgb="FF959595"/>
      </top>
      <bottom style="thick">
        <color rgb="FF959595"/>
      </bottom>
      <diagonal/>
    </border>
    <border>
      <left style="thick">
        <color rgb="FF959595"/>
      </left>
      <right style="thick">
        <color rgb="FF959595"/>
      </right>
      <top/>
      <bottom style="thick">
        <color rgb="FF959595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2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left" vertical="center"/>
    </xf>
    <xf numFmtId="37" fontId="5" fillId="3" borderId="21" xfId="1" applyNumberFormat="1" applyFont="1" applyFill="1" applyBorder="1" applyAlignment="1"/>
    <xf numFmtId="37" fontId="5" fillId="0" borderId="21" xfId="1" applyNumberFormat="1" applyFont="1" applyFill="1" applyBorder="1" applyAlignment="1"/>
    <xf numFmtId="37" fontId="5" fillId="4" borderId="21" xfId="1" applyNumberFormat="1" applyFont="1" applyFill="1" applyBorder="1" applyAlignment="1"/>
    <xf numFmtId="37" fontId="5" fillId="5" borderId="21" xfId="1" applyNumberFormat="1" applyFont="1" applyFill="1" applyBorder="1" applyAlignment="1"/>
    <xf numFmtId="37" fontId="6" fillId="0" borderId="21" xfId="1" applyNumberFormat="1" applyFont="1" applyFill="1" applyBorder="1" applyAlignment="1"/>
    <xf numFmtId="37" fontId="5" fillId="0" borderId="22" xfId="1" applyNumberFormat="1" applyFont="1" applyFill="1" applyBorder="1" applyAlignment="1"/>
    <xf numFmtId="0" fontId="1" fillId="2" borderId="19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37" fontId="5" fillId="3" borderId="24" xfId="1" applyNumberFormat="1" applyFont="1" applyFill="1" applyBorder="1" applyAlignment="1"/>
    <xf numFmtId="37" fontId="5" fillId="0" borderId="24" xfId="1" applyNumberFormat="1" applyFont="1" applyFill="1" applyBorder="1" applyAlignment="1"/>
    <xf numFmtId="37" fontId="5" fillId="4" borderId="24" xfId="1" applyNumberFormat="1" applyFont="1" applyFill="1" applyBorder="1" applyAlignment="1"/>
    <xf numFmtId="37" fontId="5" fillId="5" borderId="24" xfId="1" applyNumberFormat="1" applyFont="1" applyFill="1" applyBorder="1" applyAlignment="1"/>
    <xf numFmtId="37" fontId="6" fillId="0" borderId="24" xfId="1" applyNumberFormat="1" applyFont="1" applyFill="1" applyBorder="1" applyAlignment="1"/>
    <xf numFmtId="37" fontId="5" fillId="0" borderId="25" xfId="1" applyNumberFormat="1" applyFont="1" applyFill="1" applyBorder="1" applyAlignment="1"/>
    <xf numFmtId="37" fontId="8" fillId="0" borderId="21" xfId="1" applyNumberFormat="1" applyFont="1" applyFill="1" applyBorder="1" applyAlignment="1"/>
    <xf numFmtId="37" fontId="8" fillId="0" borderId="22" xfId="1" applyNumberFormat="1" applyFont="1" applyFill="1" applyBorder="1" applyAlignment="1"/>
    <xf numFmtId="37" fontId="8" fillId="0" borderId="24" xfId="1" applyNumberFormat="1" applyFont="1" applyFill="1" applyBorder="1" applyAlignment="1"/>
    <xf numFmtId="0" fontId="2" fillId="0" borderId="0" xfId="0" applyFont="1"/>
    <xf numFmtId="0" fontId="9" fillId="0" borderId="0" xfId="0" applyFont="1"/>
    <xf numFmtId="0" fontId="10" fillId="0" borderId="0" xfId="0" applyFont="1"/>
    <xf numFmtId="37" fontId="5" fillId="3" borderId="20" xfId="1" applyNumberFormat="1" applyFont="1" applyFill="1" applyBorder="1" applyAlignment="1"/>
    <xf numFmtId="37" fontId="8" fillId="0" borderId="25" xfId="1" applyNumberFormat="1" applyFont="1" applyFill="1" applyBorder="1" applyAlignment="1"/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2">
    <cellStyle name="Comma 2" xfId="1" xr:uid="{C5B7A376-5FEE-466E-AB1D-F41C2634A4F1}"/>
    <cellStyle name="Normal" xfId="0" builtinId="0"/>
  </cellStyles>
  <dxfs count="0"/>
  <tableStyles count="0" defaultTableStyle="TableStyleMedium9" defaultPivotStyle="PivotStyleLight16"/>
  <colors>
    <mruColors>
      <color rgb="FF9595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23FA4-6544-4B33-9FD9-795967458636}">
  <dimension ref="A1:L81"/>
  <sheetViews>
    <sheetView showGridLines="0" tabSelected="1" zoomScaleNormal="100" workbookViewId="0"/>
  </sheetViews>
  <sheetFormatPr defaultRowHeight="14.4" x14ac:dyDescent="0.3"/>
  <cols>
    <col min="1" max="3" width="2.6640625" customWidth="1"/>
    <col min="4" max="4" width="40.6640625" customWidth="1"/>
    <col min="5" max="12" width="18.33203125" customWidth="1"/>
    <col min="13" max="13" width="19.33203125" customWidth="1"/>
  </cols>
  <sheetData>
    <row r="1" spans="1:12" ht="18" x14ac:dyDescent="0.35">
      <c r="A1" s="22" t="s">
        <v>83</v>
      </c>
    </row>
    <row r="2" spans="1:12" ht="15.6" customHeight="1" thickBot="1" x14ac:dyDescent="0.35"/>
    <row r="3" spans="1:12" ht="15.6" customHeight="1" thickTop="1" thickBot="1" x14ac:dyDescent="0.35">
      <c r="F3" s="29" t="s">
        <v>0</v>
      </c>
      <c r="G3" s="26" t="s">
        <v>1</v>
      </c>
      <c r="H3" s="27"/>
      <c r="I3" s="27"/>
      <c r="J3" s="27"/>
      <c r="K3" s="27"/>
      <c r="L3" s="28"/>
    </row>
    <row r="4" spans="1:12" ht="40.200000000000003" thickTop="1" thickBot="1" x14ac:dyDescent="0.35">
      <c r="A4" s="47" t="s">
        <v>2</v>
      </c>
      <c r="B4" s="48"/>
      <c r="C4" s="48"/>
      <c r="D4" s="49"/>
      <c r="E4" s="11" t="s">
        <v>84</v>
      </c>
      <c r="F4" s="30"/>
      <c r="G4" s="10" t="s">
        <v>3</v>
      </c>
      <c r="H4" s="10" t="s">
        <v>4</v>
      </c>
      <c r="I4" s="10" t="s">
        <v>5</v>
      </c>
      <c r="J4" s="10" t="s">
        <v>6</v>
      </c>
      <c r="K4" s="10" t="s">
        <v>7</v>
      </c>
      <c r="L4" s="10" t="s">
        <v>8</v>
      </c>
    </row>
    <row r="5" spans="1:12" ht="15" thickBot="1" x14ac:dyDescent="0.35">
      <c r="A5" s="50" t="s">
        <v>9</v>
      </c>
      <c r="B5" s="51"/>
      <c r="C5" s="51"/>
      <c r="D5" s="52"/>
      <c r="E5" s="4">
        <v>305125.66507086001</v>
      </c>
      <c r="F5" s="24">
        <f t="shared" ref="F5:F36" si="0">SUM(G5:L5)</f>
        <v>696</v>
      </c>
      <c r="G5" s="4">
        <f>G7+G48+G6</f>
        <v>74</v>
      </c>
      <c r="H5" s="4">
        <f>H7+H48+H6</f>
        <v>86</v>
      </c>
      <c r="I5" s="4">
        <f t="shared" ref="I5:L5" si="1">I7+I48+I6</f>
        <v>132</v>
      </c>
      <c r="J5" s="4">
        <f>J7+J48+J6</f>
        <v>86</v>
      </c>
      <c r="K5" s="4">
        <f t="shared" si="1"/>
        <v>159</v>
      </c>
      <c r="L5" s="12">
        <f t="shared" si="1"/>
        <v>159</v>
      </c>
    </row>
    <row r="6" spans="1:12" ht="15" thickBot="1" x14ac:dyDescent="0.35">
      <c r="A6" s="40"/>
      <c r="B6" s="41"/>
      <c r="C6" s="42"/>
      <c r="D6" s="1" t="s">
        <v>10</v>
      </c>
      <c r="E6" s="18"/>
      <c r="F6" s="13">
        <f t="shared" si="0"/>
        <v>1</v>
      </c>
      <c r="G6" s="18"/>
      <c r="H6" s="18"/>
      <c r="I6" s="18">
        <v>1</v>
      </c>
      <c r="J6" s="18"/>
      <c r="K6" s="18"/>
      <c r="L6" s="20"/>
    </row>
    <row r="7" spans="1:12" ht="15" thickBot="1" x14ac:dyDescent="0.35">
      <c r="A7" s="31" t="s">
        <v>11</v>
      </c>
      <c r="B7" s="32"/>
      <c r="C7" s="32"/>
      <c r="D7" s="33"/>
      <c r="E7" s="6">
        <v>189032.87230061</v>
      </c>
      <c r="F7" s="14">
        <f t="shared" si="0"/>
        <v>416</v>
      </c>
      <c r="G7" s="6">
        <f>G8+G26+G40</f>
        <v>43</v>
      </c>
      <c r="H7" s="6">
        <f>H8+H26+H40</f>
        <v>50</v>
      </c>
      <c r="I7" s="6">
        <f t="shared" ref="I7:L7" si="2">I8+I26+I40</f>
        <v>79</v>
      </c>
      <c r="J7" s="6">
        <f>J8+J26+J40</f>
        <v>50</v>
      </c>
      <c r="K7" s="6">
        <f t="shared" si="2"/>
        <v>97</v>
      </c>
      <c r="L7" s="14">
        <f t="shared" si="2"/>
        <v>97</v>
      </c>
    </row>
    <row r="8" spans="1:12" ht="15" thickBot="1" x14ac:dyDescent="0.35">
      <c r="A8" s="34"/>
      <c r="B8" s="43" t="s">
        <v>12</v>
      </c>
      <c r="C8" s="44"/>
      <c r="D8" s="45"/>
      <c r="E8" s="7">
        <v>103103.23992001</v>
      </c>
      <c r="F8" s="15">
        <f t="shared" si="0"/>
        <v>232</v>
      </c>
      <c r="G8" s="7">
        <f>G9+G14</f>
        <v>23</v>
      </c>
      <c r="H8" s="7">
        <f>H9+H14</f>
        <v>28</v>
      </c>
      <c r="I8" s="7">
        <f t="shared" ref="I8:L8" si="3">I9+I14</f>
        <v>45</v>
      </c>
      <c r="J8" s="7">
        <f>J9+J14</f>
        <v>28</v>
      </c>
      <c r="K8" s="7">
        <f t="shared" si="3"/>
        <v>54</v>
      </c>
      <c r="L8" s="15">
        <f t="shared" si="3"/>
        <v>54</v>
      </c>
    </row>
    <row r="9" spans="1:12" ht="15" thickBot="1" x14ac:dyDescent="0.35">
      <c r="A9" s="35"/>
      <c r="B9" s="37"/>
      <c r="C9" s="54" t="s">
        <v>13</v>
      </c>
      <c r="D9" s="55"/>
      <c r="E9" s="5">
        <v>86333.664933449996</v>
      </c>
      <c r="F9" s="13">
        <f t="shared" si="0"/>
        <v>169</v>
      </c>
      <c r="G9" s="5">
        <f>SUM(G10:G13)</f>
        <v>13</v>
      </c>
      <c r="H9" s="5">
        <f>SUM(H10:H13)</f>
        <v>18</v>
      </c>
      <c r="I9" s="5">
        <f t="shared" ref="I9:L9" si="4">SUM(I10:I13)</f>
        <v>34</v>
      </c>
      <c r="J9" s="5">
        <f>SUM(J10:J13)</f>
        <v>18</v>
      </c>
      <c r="K9" s="5">
        <f t="shared" si="4"/>
        <v>43</v>
      </c>
      <c r="L9" s="13">
        <f t="shared" si="4"/>
        <v>43</v>
      </c>
    </row>
    <row r="10" spans="1:12" ht="15" thickBot="1" x14ac:dyDescent="0.35">
      <c r="A10" s="35"/>
      <c r="B10" s="38"/>
      <c r="C10" s="56"/>
      <c r="D10" s="1" t="s">
        <v>14</v>
      </c>
      <c r="E10" s="5">
        <v>15376.64998878</v>
      </c>
      <c r="F10" s="13">
        <f t="shared" si="0"/>
        <v>30</v>
      </c>
      <c r="G10" s="18">
        <f>MAX(1,ROUND($E10/7000,0))</f>
        <v>2</v>
      </c>
      <c r="H10" s="18">
        <f>MAX(1,ROUND($E10/5000,0))</f>
        <v>3</v>
      </c>
      <c r="I10" s="18">
        <f>MAX(1,ROUND($E10/2500,0))</f>
        <v>6</v>
      </c>
      <c r="J10" s="18">
        <f>MAX(1,ROUND($E10/5000,0))</f>
        <v>3</v>
      </c>
      <c r="K10" s="18">
        <f t="shared" ref="K10:L13" si="5">MAX(1,ROUND($E10/2000,0))</f>
        <v>8</v>
      </c>
      <c r="L10" s="20">
        <f t="shared" si="5"/>
        <v>8</v>
      </c>
    </row>
    <row r="11" spans="1:12" ht="15" thickBot="1" x14ac:dyDescent="0.35">
      <c r="A11" s="35"/>
      <c r="B11" s="38"/>
      <c r="C11" s="57"/>
      <c r="D11" s="1" t="s">
        <v>15</v>
      </c>
      <c r="E11" s="5">
        <v>18038.924991349999</v>
      </c>
      <c r="F11" s="13">
        <f t="shared" si="0"/>
        <v>36</v>
      </c>
      <c r="G11" s="18">
        <f>MAX(1,ROUND($E11/7000,0))</f>
        <v>3</v>
      </c>
      <c r="H11" s="18">
        <f>MAX(1,ROUND($E11/5000,0))</f>
        <v>4</v>
      </c>
      <c r="I11" s="18">
        <f>MAX(1,ROUND($E11/2500,0))</f>
        <v>7</v>
      </c>
      <c r="J11" s="18">
        <f>MAX(1,ROUND($E11/5000,0))</f>
        <v>4</v>
      </c>
      <c r="K11" s="18">
        <f t="shared" si="5"/>
        <v>9</v>
      </c>
      <c r="L11" s="20">
        <f t="shared" si="5"/>
        <v>9</v>
      </c>
    </row>
    <row r="12" spans="1:12" ht="15" thickBot="1" x14ac:dyDescent="0.35">
      <c r="A12" s="35"/>
      <c r="B12" s="38"/>
      <c r="C12" s="57"/>
      <c r="D12" s="1" t="s">
        <v>16</v>
      </c>
      <c r="E12" s="5">
        <v>28042.306644389999</v>
      </c>
      <c r="F12" s="13">
        <f t="shared" si="0"/>
        <v>55</v>
      </c>
      <c r="G12" s="18">
        <f>MAX(1,ROUND($E12/7000,0))</f>
        <v>4</v>
      </c>
      <c r="H12" s="18">
        <f>MAX(1,ROUND($E12/5000,0))</f>
        <v>6</v>
      </c>
      <c r="I12" s="18">
        <f>MAX(1,ROUND($E12/2500,0))</f>
        <v>11</v>
      </c>
      <c r="J12" s="18">
        <f>MAX(1,ROUND($E12/5000,0))</f>
        <v>6</v>
      </c>
      <c r="K12" s="18">
        <f t="shared" si="5"/>
        <v>14</v>
      </c>
      <c r="L12" s="20">
        <f t="shared" si="5"/>
        <v>14</v>
      </c>
    </row>
    <row r="13" spans="1:12" ht="15" thickBot="1" x14ac:dyDescent="0.35">
      <c r="A13" s="35"/>
      <c r="B13" s="38"/>
      <c r="C13" s="57"/>
      <c r="D13" s="1" t="s">
        <v>17</v>
      </c>
      <c r="E13" s="5">
        <v>24875.78330893</v>
      </c>
      <c r="F13" s="13">
        <f t="shared" si="0"/>
        <v>48</v>
      </c>
      <c r="G13" s="18">
        <f>MAX(1,ROUND($E13/7000,0))</f>
        <v>4</v>
      </c>
      <c r="H13" s="18">
        <f>MAX(1,ROUND($E13/5000,0))</f>
        <v>5</v>
      </c>
      <c r="I13" s="18">
        <f>MAX(1,ROUND($E13/2500,0))</f>
        <v>10</v>
      </c>
      <c r="J13" s="18">
        <f>MAX(1,ROUND($E13/5000,0))</f>
        <v>5</v>
      </c>
      <c r="K13" s="18">
        <f t="shared" si="5"/>
        <v>12</v>
      </c>
      <c r="L13" s="20">
        <f t="shared" si="5"/>
        <v>12</v>
      </c>
    </row>
    <row r="14" spans="1:12" ht="15" thickBot="1" x14ac:dyDescent="0.35">
      <c r="A14" s="35"/>
      <c r="B14" s="38"/>
      <c r="C14" s="54" t="s">
        <v>18</v>
      </c>
      <c r="D14" s="55"/>
      <c r="E14" s="5">
        <v>16769.574986560001</v>
      </c>
      <c r="F14" s="13">
        <f t="shared" si="0"/>
        <v>63</v>
      </c>
      <c r="G14" s="5">
        <f>SUM(G15:G16,G21:G25)</f>
        <v>10</v>
      </c>
      <c r="H14" s="5">
        <f>SUM(H15:H16,H21:H25)</f>
        <v>10</v>
      </c>
      <c r="I14" s="5">
        <f t="shared" ref="I14:L14" si="6">SUM(I15:I16,I21:I25)</f>
        <v>11</v>
      </c>
      <c r="J14" s="5">
        <f>SUM(J15:J16,J21:J25)</f>
        <v>10</v>
      </c>
      <c r="K14" s="5">
        <f t="shared" si="6"/>
        <v>11</v>
      </c>
      <c r="L14" s="13">
        <f t="shared" si="6"/>
        <v>11</v>
      </c>
    </row>
    <row r="15" spans="1:12" ht="15" thickBot="1" x14ac:dyDescent="0.35">
      <c r="A15" s="35"/>
      <c r="B15" s="38"/>
      <c r="C15" s="37"/>
      <c r="D15" s="1" t="s">
        <v>19</v>
      </c>
      <c r="E15" s="5">
        <v>376.13333355999998</v>
      </c>
      <c r="F15" s="13">
        <f t="shared" si="0"/>
        <v>6</v>
      </c>
      <c r="G15" s="18">
        <f>MAX(1,ROUND($E15/7000,0))</f>
        <v>1</v>
      </c>
      <c r="H15" s="18">
        <f>MAX(1,ROUND($E15/5000,0))</f>
        <v>1</v>
      </c>
      <c r="I15" s="18">
        <f>MAX(1,ROUND($E15/2500,0))</f>
        <v>1</v>
      </c>
      <c r="J15" s="18">
        <f>MAX(1,ROUND($E15/5000,0))</f>
        <v>1</v>
      </c>
      <c r="K15" s="18">
        <f>MAX(1,ROUND($E15/2000,0))</f>
        <v>1</v>
      </c>
      <c r="L15" s="20">
        <f>MAX(1,ROUND($E15/2000,0))</f>
        <v>1</v>
      </c>
    </row>
    <row r="16" spans="1:12" ht="15" thickBot="1" x14ac:dyDescent="0.35">
      <c r="A16" s="35"/>
      <c r="B16" s="38"/>
      <c r="C16" s="38"/>
      <c r="D16" s="1" t="s">
        <v>20</v>
      </c>
      <c r="E16" s="5">
        <v>8262.31665746</v>
      </c>
      <c r="F16" s="13">
        <f t="shared" si="0"/>
        <v>27</v>
      </c>
      <c r="G16" s="18">
        <f>SUM(G17:G20)</f>
        <v>4</v>
      </c>
      <c r="H16" s="18">
        <f>SUM(H17:H20)</f>
        <v>4</v>
      </c>
      <c r="I16" s="18">
        <f t="shared" ref="I16:L16" si="7">SUM(I17:I20)</f>
        <v>5</v>
      </c>
      <c r="J16" s="18">
        <f>SUM(J17:J20)</f>
        <v>4</v>
      </c>
      <c r="K16" s="18">
        <f t="shared" si="7"/>
        <v>5</v>
      </c>
      <c r="L16" s="20">
        <f t="shared" si="7"/>
        <v>5</v>
      </c>
    </row>
    <row r="17" spans="1:12" ht="15" thickBot="1" x14ac:dyDescent="0.35">
      <c r="A17" s="35"/>
      <c r="B17" s="38"/>
      <c r="C17" s="38"/>
      <c r="D17" s="2" t="s">
        <v>21</v>
      </c>
      <c r="E17" s="8">
        <v>4725.0999950300002</v>
      </c>
      <c r="F17" s="16">
        <f t="shared" si="0"/>
        <v>9</v>
      </c>
      <c r="G17" s="18">
        <f t="shared" ref="G17:G25" si="8">MAX(1,ROUND($E17/7000,0))</f>
        <v>1</v>
      </c>
      <c r="H17" s="18">
        <f t="shared" ref="H17:H25" si="9">MAX(1,ROUND($E17/5000,0))</f>
        <v>1</v>
      </c>
      <c r="I17" s="18">
        <f t="shared" ref="I17:I25" si="10">MAX(1,ROUND($E17/2500,0))</f>
        <v>2</v>
      </c>
      <c r="J17" s="18">
        <f t="shared" ref="J17:J25" si="11">MAX(1,ROUND($E17/5000,0))</f>
        <v>1</v>
      </c>
      <c r="K17" s="18">
        <f t="shared" ref="K17:L25" si="12">MAX(1,ROUND($E17/2000,0))</f>
        <v>2</v>
      </c>
      <c r="L17" s="20">
        <f t="shared" si="12"/>
        <v>2</v>
      </c>
    </row>
    <row r="18" spans="1:12" ht="15" thickBot="1" x14ac:dyDescent="0.35">
      <c r="A18" s="35"/>
      <c r="B18" s="38"/>
      <c r="C18" s="38"/>
      <c r="D18" s="2" t="s">
        <v>22</v>
      </c>
      <c r="E18" s="8">
        <v>1831.41249823</v>
      </c>
      <c r="F18" s="16">
        <f t="shared" si="0"/>
        <v>6</v>
      </c>
      <c r="G18" s="18">
        <f t="shared" si="8"/>
        <v>1</v>
      </c>
      <c r="H18" s="18">
        <f t="shared" si="9"/>
        <v>1</v>
      </c>
      <c r="I18" s="18">
        <f t="shared" si="10"/>
        <v>1</v>
      </c>
      <c r="J18" s="18">
        <f t="shared" si="11"/>
        <v>1</v>
      </c>
      <c r="K18" s="18">
        <f t="shared" si="12"/>
        <v>1</v>
      </c>
      <c r="L18" s="20">
        <f t="shared" si="12"/>
        <v>1</v>
      </c>
    </row>
    <row r="19" spans="1:12" ht="15" thickBot="1" x14ac:dyDescent="0.35">
      <c r="A19" s="35"/>
      <c r="B19" s="38"/>
      <c r="C19" s="38"/>
      <c r="D19" s="2" t="s">
        <v>23</v>
      </c>
      <c r="E19" s="8">
        <v>984.59583118</v>
      </c>
      <c r="F19" s="16">
        <f t="shared" si="0"/>
        <v>6</v>
      </c>
      <c r="G19" s="18">
        <f t="shared" si="8"/>
        <v>1</v>
      </c>
      <c r="H19" s="18">
        <f t="shared" si="9"/>
        <v>1</v>
      </c>
      <c r="I19" s="18">
        <f t="shared" si="10"/>
        <v>1</v>
      </c>
      <c r="J19" s="18">
        <f t="shared" si="11"/>
        <v>1</v>
      </c>
      <c r="K19" s="18">
        <f t="shared" si="12"/>
        <v>1</v>
      </c>
      <c r="L19" s="20">
        <f t="shared" si="12"/>
        <v>1</v>
      </c>
    </row>
    <row r="20" spans="1:12" ht="15" thickBot="1" x14ac:dyDescent="0.35">
      <c r="A20" s="35"/>
      <c r="B20" s="38"/>
      <c r="C20" s="38"/>
      <c r="D20" s="2" t="s">
        <v>24</v>
      </c>
      <c r="E20" s="8">
        <v>721.20833302000005</v>
      </c>
      <c r="F20" s="16">
        <f t="shared" si="0"/>
        <v>6</v>
      </c>
      <c r="G20" s="18">
        <f t="shared" si="8"/>
        <v>1</v>
      </c>
      <c r="H20" s="18">
        <f t="shared" si="9"/>
        <v>1</v>
      </c>
      <c r="I20" s="18">
        <f t="shared" si="10"/>
        <v>1</v>
      </c>
      <c r="J20" s="18">
        <f t="shared" si="11"/>
        <v>1</v>
      </c>
      <c r="K20" s="18">
        <f t="shared" si="12"/>
        <v>1</v>
      </c>
      <c r="L20" s="20">
        <f t="shared" si="12"/>
        <v>1</v>
      </c>
    </row>
    <row r="21" spans="1:12" ht="15" thickBot="1" x14ac:dyDescent="0.35">
      <c r="A21" s="35"/>
      <c r="B21" s="38"/>
      <c r="C21" s="38"/>
      <c r="D21" s="1" t="s">
        <v>25</v>
      </c>
      <c r="E21" s="5">
        <v>2177.0541683299998</v>
      </c>
      <c r="F21" s="13">
        <f t="shared" si="0"/>
        <v>6</v>
      </c>
      <c r="G21" s="18">
        <f t="shared" si="8"/>
        <v>1</v>
      </c>
      <c r="H21" s="18">
        <f t="shared" si="9"/>
        <v>1</v>
      </c>
      <c r="I21" s="18">
        <f t="shared" si="10"/>
        <v>1</v>
      </c>
      <c r="J21" s="18">
        <f t="shared" si="11"/>
        <v>1</v>
      </c>
      <c r="K21" s="18">
        <f t="shared" si="12"/>
        <v>1</v>
      </c>
      <c r="L21" s="20">
        <f t="shared" si="12"/>
        <v>1</v>
      </c>
    </row>
    <row r="22" spans="1:12" ht="15" thickBot="1" x14ac:dyDescent="0.35">
      <c r="A22" s="35"/>
      <c r="B22" s="38"/>
      <c r="C22" s="38"/>
      <c r="D22" s="1" t="s">
        <v>26</v>
      </c>
      <c r="E22" s="5">
        <v>2000.45832995</v>
      </c>
      <c r="F22" s="13">
        <f t="shared" si="0"/>
        <v>6</v>
      </c>
      <c r="G22" s="18">
        <f t="shared" si="8"/>
        <v>1</v>
      </c>
      <c r="H22" s="18">
        <f t="shared" si="9"/>
        <v>1</v>
      </c>
      <c r="I22" s="18">
        <f t="shared" si="10"/>
        <v>1</v>
      </c>
      <c r="J22" s="18">
        <f t="shared" si="11"/>
        <v>1</v>
      </c>
      <c r="K22" s="18">
        <f t="shared" si="12"/>
        <v>1</v>
      </c>
      <c r="L22" s="20">
        <f t="shared" si="12"/>
        <v>1</v>
      </c>
    </row>
    <row r="23" spans="1:12" ht="15" thickBot="1" x14ac:dyDescent="0.35">
      <c r="A23" s="35"/>
      <c r="B23" s="38"/>
      <c r="C23" s="38"/>
      <c r="D23" s="1" t="s">
        <v>27</v>
      </c>
      <c r="E23" s="5">
        <v>391.875</v>
      </c>
      <c r="F23" s="13">
        <f t="shared" si="0"/>
        <v>6</v>
      </c>
      <c r="G23" s="18">
        <f t="shared" si="8"/>
        <v>1</v>
      </c>
      <c r="H23" s="18">
        <f t="shared" si="9"/>
        <v>1</v>
      </c>
      <c r="I23" s="18">
        <f t="shared" si="10"/>
        <v>1</v>
      </c>
      <c r="J23" s="18">
        <f t="shared" si="11"/>
        <v>1</v>
      </c>
      <c r="K23" s="18">
        <f t="shared" si="12"/>
        <v>1</v>
      </c>
      <c r="L23" s="20">
        <f t="shared" si="12"/>
        <v>1</v>
      </c>
    </row>
    <row r="24" spans="1:12" ht="15" thickBot="1" x14ac:dyDescent="0.35">
      <c r="A24" s="35"/>
      <c r="B24" s="38"/>
      <c r="C24" s="38"/>
      <c r="D24" s="1" t="s">
        <v>28</v>
      </c>
      <c r="E24" s="5">
        <v>2202.5749972399999</v>
      </c>
      <c r="F24" s="13">
        <f t="shared" si="0"/>
        <v>6</v>
      </c>
      <c r="G24" s="18">
        <f t="shared" si="8"/>
        <v>1</v>
      </c>
      <c r="H24" s="18">
        <f t="shared" si="9"/>
        <v>1</v>
      </c>
      <c r="I24" s="18">
        <f t="shared" si="10"/>
        <v>1</v>
      </c>
      <c r="J24" s="18">
        <f t="shared" si="11"/>
        <v>1</v>
      </c>
      <c r="K24" s="18">
        <f t="shared" si="12"/>
        <v>1</v>
      </c>
      <c r="L24" s="20">
        <f t="shared" si="12"/>
        <v>1</v>
      </c>
    </row>
    <row r="25" spans="1:12" ht="15" thickBot="1" x14ac:dyDescent="0.35">
      <c r="A25" s="35"/>
      <c r="B25" s="38"/>
      <c r="C25" s="38"/>
      <c r="D25" s="1" t="s">
        <v>29</v>
      </c>
      <c r="E25" s="5">
        <v>1359.1625000199999</v>
      </c>
      <c r="F25" s="13">
        <f t="shared" si="0"/>
        <v>6</v>
      </c>
      <c r="G25" s="18">
        <f t="shared" si="8"/>
        <v>1</v>
      </c>
      <c r="H25" s="18">
        <f t="shared" si="9"/>
        <v>1</v>
      </c>
      <c r="I25" s="18">
        <f t="shared" si="10"/>
        <v>1</v>
      </c>
      <c r="J25" s="18">
        <f t="shared" si="11"/>
        <v>1</v>
      </c>
      <c r="K25" s="18">
        <f t="shared" si="12"/>
        <v>1</v>
      </c>
      <c r="L25" s="20">
        <f t="shared" si="12"/>
        <v>1</v>
      </c>
    </row>
    <row r="26" spans="1:12" ht="15" thickBot="1" x14ac:dyDescent="0.35">
      <c r="A26" s="35"/>
      <c r="B26" s="43" t="s">
        <v>30</v>
      </c>
      <c r="C26" s="44"/>
      <c r="D26" s="45"/>
      <c r="E26" s="7">
        <v>63788.80740605</v>
      </c>
      <c r="F26" s="15">
        <f t="shared" si="0"/>
        <v>130</v>
      </c>
      <c r="G26" s="7">
        <f>SUM(G27:G39)</f>
        <v>13</v>
      </c>
      <c r="H26" s="7">
        <f>SUM(H27:H39)</f>
        <v>14</v>
      </c>
      <c r="I26" s="7">
        <f t="shared" ref="I26:L26" si="13">SUM(I27:I39)</f>
        <v>25</v>
      </c>
      <c r="J26" s="7">
        <f>SUM(J27:J39)</f>
        <v>14</v>
      </c>
      <c r="K26" s="7">
        <f t="shared" si="13"/>
        <v>32</v>
      </c>
      <c r="L26" s="15">
        <f t="shared" si="13"/>
        <v>32</v>
      </c>
    </row>
    <row r="27" spans="1:12" ht="15" thickBot="1" x14ac:dyDescent="0.35">
      <c r="A27" s="35"/>
      <c r="B27" s="37"/>
      <c r="C27" s="37"/>
      <c r="D27" s="1" t="s">
        <v>31</v>
      </c>
      <c r="E27" s="5">
        <v>6222.09165725</v>
      </c>
      <c r="F27" s="13">
        <f t="shared" si="0"/>
        <v>11</v>
      </c>
      <c r="G27" s="18">
        <f t="shared" ref="G27:G39" si="14">MAX(1,ROUND($E27/7000,0))</f>
        <v>1</v>
      </c>
      <c r="H27" s="18">
        <f t="shared" ref="H27:H39" si="15">MAX(1,ROUND($E27/5000,0))</f>
        <v>1</v>
      </c>
      <c r="I27" s="18">
        <f t="shared" ref="I27:I39" si="16">MAX(1,ROUND($E27/2500,0))</f>
        <v>2</v>
      </c>
      <c r="J27" s="18">
        <f t="shared" ref="J27:J39" si="17">MAX(1,ROUND($E27/5000,0))</f>
        <v>1</v>
      </c>
      <c r="K27" s="18">
        <f t="shared" ref="K27:L39" si="18">MAX(1,ROUND($E27/2000,0))</f>
        <v>3</v>
      </c>
      <c r="L27" s="20">
        <f t="shared" si="18"/>
        <v>3</v>
      </c>
    </row>
    <row r="28" spans="1:12" ht="15" thickBot="1" x14ac:dyDescent="0.35">
      <c r="A28" s="35"/>
      <c r="B28" s="38"/>
      <c r="C28" s="38"/>
      <c r="D28" s="1" t="s">
        <v>32</v>
      </c>
      <c r="E28" s="5">
        <v>5164.7999958099999</v>
      </c>
      <c r="F28" s="13">
        <f t="shared" si="0"/>
        <v>11</v>
      </c>
      <c r="G28" s="18">
        <f t="shared" si="14"/>
        <v>1</v>
      </c>
      <c r="H28" s="18">
        <f t="shared" si="15"/>
        <v>1</v>
      </c>
      <c r="I28" s="18">
        <f t="shared" si="16"/>
        <v>2</v>
      </c>
      <c r="J28" s="18">
        <f t="shared" si="17"/>
        <v>1</v>
      </c>
      <c r="K28" s="18">
        <f t="shared" si="18"/>
        <v>3</v>
      </c>
      <c r="L28" s="20">
        <f t="shared" si="18"/>
        <v>3</v>
      </c>
    </row>
    <row r="29" spans="1:12" ht="15" thickBot="1" x14ac:dyDescent="0.35">
      <c r="A29" s="35"/>
      <c r="B29" s="38"/>
      <c r="C29" s="38"/>
      <c r="D29" s="1" t="s">
        <v>33</v>
      </c>
      <c r="E29" s="5">
        <v>6249.0583252899996</v>
      </c>
      <c r="F29" s="13">
        <f t="shared" si="0"/>
        <v>11</v>
      </c>
      <c r="G29" s="18">
        <f t="shared" si="14"/>
        <v>1</v>
      </c>
      <c r="H29" s="18">
        <f t="shared" si="15"/>
        <v>1</v>
      </c>
      <c r="I29" s="18">
        <f t="shared" si="16"/>
        <v>2</v>
      </c>
      <c r="J29" s="18">
        <f t="shared" si="17"/>
        <v>1</v>
      </c>
      <c r="K29" s="18">
        <f t="shared" si="18"/>
        <v>3</v>
      </c>
      <c r="L29" s="20">
        <f t="shared" si="18"/>
        <v>3</v>
      </c>
    </row>
    <row r="30" spans="1:12" ht="15" thickBot="1" x14ac:dyDescent="0.35">
      <c r="A30" s="35"/>
      <c r="B30" s="38"/>
      <c r="C30" s="38"/>
      <c r="D30" s="1" t="s">
        <v>34</v>
      </c>
      <c r="E30" s="5">
        <v>7976.2416446300003</v>
      </c>
      <c r="F30" s="13">
        <f t="shared" si="0"/>
        <v>16</v>
      </c>
      <c r="G30" s="18">
        <f t="shared" si="14"/>
        <v>1</v>
      </c>
      <c r="H30" s="18">
        <f t="shared" si="15"/>
        <v>2</v>
      </c>
      <c r="I30" s="18">
        <f t="shared" si="16"/>
        <v>3</v>
      </c>
      <c r="J30" s="18">
        <f t="shared" si="17"/>
        <v>2</v>
      </c>
      <c r="K30" s="18">
        <f t="shared" si="18"/>
        <v>4</v>
      </c>
      <c r="L30" s="20">
        <f t="shared" si="18"/>
        <v>4</v>
      </c>
    </row>
    <row r="31" spans="1:12" ht="15" thickBot="1" x14ac:dyDescent="0.35">
      <c r="A31" s="35"/>
      <c r="B31" s="38"/>
      <c r="C31" s="38"/>
      <c r="D31" s="1" t="s">
        <v>35</v>
      </c>
      <c r="E31" s="5">
        <v>3070.4824973</v>
      </c>
      <c r="F31" s="13">
        <f t="shared" si="0"/>
        <v>8</v>
      </c>
      <c r="G31" s="18">
        <f t="shared" si="14"/>
        <v>1</v>
      </c>
      <c r="H31" s="18">
        <f t="shared" si="15"/>
        <v>1</v>
      </c>
      <c r="I31" s="18">
        <f t="shared" si="16"/>
        <v>1</v>
      </c>
      <c r="J31" s="18">
        <f t="shared" si="17"/>
        <v>1</v>
      </c>
      <c r="K31" s="18">
        <f t="shared" si="18"/>
        <v>2</v>
      </c>
      <c r="L31" s="20">
        <f t="shared" si="18"/>
        <v>2</v>
      </c>
    </row>
    <row r="32" spans="1:12" ht="15" thickBot="1" x14ac:dyDescent="0.35">
      <c r="A32" s="35"/>
      <c r="B32" s="38"/>
      <c r="C32" s="38"/>
      <c r="D32" s="1" t="s">
        <v>36</v>
      </c>
      <c r="E32" s="5">
        <v>3761.3083274199998</v>
      </c>
      <c r="F32" s="13">
        <f t="shared" si="0"/>
        <v>9</v>
      </c>
      <c r="G32" s="18">
        <f t="shared" si="14"/>
        <v>1</v>
      </c>
      <c r="H32" s="18">
        <f t="shared" si="15"/>
        <v>1</v>
      </c>
      <c r="I32" s="18">
        <f t="shared" si="16"/>
        <v>2</v>
      </c>
      <c r="J32" s="18">
        <f t="shared" si="17"/>
        <v>1</v>
      </c>
      <c r="K32" s="18">
        <f t="shared" si="18"/>
        <v>2</v>
      </c>
      <c r="L32" s="20">
        <f t="shared" si="18"/>
        <v>2</v>
      </c>
    </row>
    <row r="33" spans="1:12" ht="15" thickBot="1" x14ac:dyDescent="0.35">
      <c r="A33" s="35"/>
      <c r="B33" s="38"/>
      <c r="C33" s="38"/>
      <c r="D33" s="1" t="s">
        <v>37</v>
      </c>
      <c r="E33" s="5">
        <v>6488.1833231800001</v>
      </c>
      <c r="F33" s="13">
        <f t="shared" si="0"/>
        <v>12</v>
      </c>
      <c r="G33" s="18">
        <f t="shared" si="14"/>
        <v>1</v>
      </c>
      <c r="H33" s="18">
        <f t="shared" si="15"/>
        <v>1</v>
      </c>
      <c r="I33" s="18">
        <f t="shared" si="16"/>
        <v>3</v>
      </c>
      <c r="J33" s="18">
        <f t="shared" si="17"/>
        <v>1</v>
      </c>
      <c r="K33" s="18">
        <f t="shared" si="18"/>
        <v>3</v>
      </c>
      <c r="L33" s="20">
        <f t="shared" si="18"/>
        <v>3</v>
      </c>
    </row>
    <row r="34" spans="1:12" ht="15" thickBot="1" x14ac:dyDescent="0.35">
      <c r="A34" s="35"/>
      <c r="B34" s="38"/>
      <c r="C34" s="38"/>
      <c r="D34" s="1" t="s">
        <v>38</v>
      </c>
      <c r="E34" s="5">
        <v>4160.1499914100004</v>
      </c>
      <c r="F34" s="13">
        <f t="shared" si="0"/>
        <v>9</v>
      </c>
      <c r="G34" s="18">
        <f t="shared" si="14"/>
        <v>1</v>
      </c>
      <c r="H34" s="18">
        <f t="shared" si="15"/>
        <v>1</v>
      </c>
      <c r="I34" s="18">
        <f t="shared" si="16"/>
        <v>2</v>
      </c>
      <c r="J34" s="18">
        <f t="shared" si="17"/>
        <v>1</v>
      </c>
      <c r="K34" s="18">
        <f t="shared" si="18"/>
        <v>2</v>
      </c>
      <c r="L34" s="20">
        <f t="shared" si="18"/>
        <v>2</v>
      </c>
    </row>
    <row r="35" spans="1:12" ht="15" thickBot="1" x14ac:dyDescent="0.35">
      <c r="A35" s="35"/>
      <c r="B35" s="38"/>
      <c r="C35" s="38"/>
      <c r="D35" s="1" t="s">
        <v>39</v>
      </c>
      <c r="E35" s="5">
        <v>4866.3416614500002</v>
      </c>
      <c r="F35" s="13">
        <f t="shared" si="0"/>
        <v>9</v>
      </c>
      <c r="G35" s="18">
        <f t="shared" si="14"/>
        <v>1</v>
      </c>
      <c r="H35" s="18">
        <f t="shared" si="15"/>
        <v>1</v>
      </c>
      <c r="I35" s="18">
        <f t="shared" si="16"/>
        <v>2</v>
      </c>
      <c r="J35" s="18">
        <f t="shared" si="17"/>
        <v>1</v>
      </c>
      <c r="K35" s="18">
        <f t="shared" si="18"/>
        <v>2</v>
      </c>
      <c r="L35" s="20">
        <f t="shared" si="18"/>
        <v>2</v>
      </c>
    </row>
    <row r="36" spans="1:12" ht="15" thickBot="1" x14ac:dyDescent="0.35">
      <c r="A36" s="35"/>
      <c r="B36" s="38"/>
      <c r="C36" s="38"/>
      <c r="D36" s="1" t="s">
        <v>40</v>
      </c>
      <c r="E36" s="5">
        <v>5916.47499229</v>
      </c>
      <c r="F36" s="13">
        <f t="shared" si="0"/>
        <v>11</v>
      </c>
      <c r="G36" s="18">
        <f t="shared" si="14"/>
        <v>1</v>
      </c>
      <c r="H36" s="18">
        <f t="shared" si="15"/>
        <v>1</v>
      </c>
      <c r="I36" s="18">
        <f t="shared" si="16"/>
        <v>2</v>
      </c>
      <c r="J36" s="18">
        <f t="shared" si="17"/>
        <v>1</v>
      </c>
      <c r="K36" s="18">
        <f t="shared" si="18"/>
        <v>3</v>
      </c>
      <c r="L36" s="20">
        <f t="shared" si="18"/>
        <v>3</v>
      </c>
    </row>
    <row r="37" spans="1:12" ht="15" thickBot="1" x14ac:dyDescent="0.35">
      <c r="A37" s="35"/>
      <c r="B37" s="38"/>
      <c r="C37" s="38"/>
      <c r="D37" s="1" t="s">
        <v>41</v>
      </c>
      <c r="E37" s="5">
        <v>4099.53332882</v>
      </c>
      <c r="F37" s="13">
        <f t="shared" ref="F37:F68" si="19">SUM(G37:L37)</f>
        <v>9</v>
      </c>
      <c r="G37" s="18">
        <f t="shared" si="14"/>
        <v>1</v>
      </c>
      <c r="H37" s="18">
        <f t="shared" si="15"/>
        <v>1</v>
      </c>
      <c r="I37" s="18">
        <f t="shared" si="16"/>
        <v>2</v>
      </c>
      <c r="J37" s="18">
        <f t="shared" si="17"/>
        <v>1</v>
      </c>
      <c r="K37" s="18">
        <f t="shared" si="18"/>
        <v>2</v>
      </c>
      <c r="L37" s="20">
        <f t="shared" si="18"/>
        <v>2</v>
      </c>
    </row>
    <row r="38" spans="1:12" ht="15" thickBot="1" x14ac:dyDescent="0.35">
      <c r="A38" s="35"/>
      <c r="B38" s="38"/>
      <c r="C38" s="38"/>
      <c r="D38" s="1" t="s">
        <v>42</v>
      </c>
      <c r="E38" s="5">
        <v>2514.0749971099999</v>
      </c>
      <c r="F38" s="13">
        <f t="shared" si="19"/>
        <v>6</v>
      </c>
      <c r="G38" s="18">
        <f t="shared" si="14"/>
        <v>1</v>
      </c>
      <c r="H38" s="18">
        <f t="shared" si="15"/>
        <v>1</v>
      </c>
      <c r="I38" s="18">
        <f t="shared" si="16"/>
        <v>1</v>
      </c>
      <c r="J38" s="18">
        <f t="shared" si="17"/>
        <v>1</v>
      </c>
      <c r="K38" s="18">
        <f t="shared" si="18"/>
        <v>1</v>
      </c>
      <c r="L38" s="20">
        <f t="shared" si="18"/>
        <v>1</v>
      </c>
    </row>
    <row r="39" spans="1:12" ht="15" thickBot="1" x14ac:dyDescent="0.35">
      <c r="A39" s="35"/>
      <c r="B39" s="46"/>
      <c r="C39" s="46"/>
      <c r="D39" s="1" t="s">
        <v>43</v>
      </c>
      <c r="E39" s="5">
        <v>3300.0666640899999</v>
      </c>
      <c r="F39" s="13">
        <f t="shared" si="19"/>
        <v>8</v>
      </c>
      <c r="G39" s="18">
        <f t="shared" si="14"/>
        <v>1</v>
      </c>
      <c r="H39" s="18">
        <f t="shared" si="15"/>
        <v>1</v>
      </c>
      <c r="I39" s="18">
        <f t="shared" si="16"/>
        <v>1</v>
      </c>
      <c r="J39" s="18">
        <f t="shared" si="17"/>
        <v>1</v>
      </c>
      <c r="K39" s="18">
        <f t="shared" si="18"/>
        <v>2</v>
      </c>
      <c r="L39" s="20">
        <f t="shared" si="18"/>
        <v>2</v>
      </c>
    </row>
    <row r="40" spans="1:12" ht="15" thickBot="1" x14ac:dyDescent="0.35">
      <c r="A40" s="35"/>
      <c r="B40" s="43" t="s">
        <v>44</v>
      </c>
      <c r="C40" s="44"/>
      <c r="D40" s="45"/>
      <c r="E40" s="7">
        <v>22140.82497455</v>
      </c>
      <c r="F40" s="15">
        <f t="shared" si="19"/>
        <v>54</v>
      </c>
      <c r="G40" s="7">
        <f>SUM(G41:G47)</f>
        <v>7</v>
      </c>
      <c r="H40" s="7">
        <f>SUM(H41:H47)</f>
        <v>8</v>
      </c>
      <c r="I40" s="7">
        <f t="shared" ref="I40:L40" si="20">SUM(I41:I47)</f>
        <v>9</v>
      </c>
      <c r="J40" s="7">
        <f>SUM(J41:J47)</f>
        <v>8</v>
      </c>
      <c r="K40" s="7">
        <f t="shared" si="20"/>
        <v>11</v>
      </c>
      <c r="L40" s="15">
        <f t="shared" si="20"/>
        <v>11</v>
      </c>
    </row>
    <row r="41" spans="1:12" ht="15" thickBot="1" x14ac:dyDescent="0.35">
      <c r="A41" s="35"/>
      <c r="B41" s="37"/>
      <c r="C41" s="37"/>
      <c r="D41" s="1" t="s">
        <v>45</v>
      </c>
      <c r="E41" s="5">
        <v>3517.59999788</v>
      </c>
      <c r="F41" s="13">
        <f t="shared" si="19"/>
        <v>8</v>
      </c>
      <c r="G41" s="18">
        <f t="shared" ref="G41:G47" si="21">MAX(1,ROUND($E41/7000,0))</f>
        <v>1</v>
      </c>
      <c r="H41" s="18">
        <f t="shared" ref="H41:H47" si="22">MAX(1,ROUND($E41/5000,0))</f>
        <v>1</v>
      </c>
      <c r="I41" s="18">
        <f t="shared" ref="I41:I47" si="23">MAX(1,ROUND($E41/2500,0))</f>
        <v>1</v>
      </c>
      <c r="J41" s="18">
        <f t="shared" ref="J41:J47" si="24">MAX(1,ROUND($E41/5000,0))</f>
        <v>1</v>
      </c>
      <c r="K41" s="18">
        <f t="shared" ref="K41:L47" si="25">MAX(1,ROUND($E41/2000,0))</f>
        <v>2</v>
      </c>
      <c r="L41" s="20">
        <f t="shared" si="25"/>
        <v>2</v>
      </c>
    </row>
    <row r="42" spans="1:12" ht="15" thickBot="1" x14ac:dyDescent="0.35">
      <c r="A42" s="35"/>
      <c r="B42" s="38"/>
      <c r="C42" s="38"/>
      <c r="D42" s="1" t="s">
        <v>46</v>
      </c>
      <c r="E42" s="5">
        <v>2679.5333290100002</v>
      </c>
      <c r="F42" s="13">
        <f t="shared" si="19"/>
        <v>6</v>
      </c>
      <c r="G42" s="18">
        <f t="shared" si="21"/>
        <v>1</v>
      </c>
      <c r="H42" s="18">
        <f t="shared" si="22"/>
        <v>1</v>
      </c>
      <c r="I42" s="18">
        <f t="shared" si="23"/>
        <v>1</v>
      </c>
      <c r="J42" s="18">
        <f t="shared" si="24"/>
        <v>1</v>
      </c>
      <c r="K42" s="18">
        <f t="shared" si="25"/>
        <v>1</v>
      </c>
      <c r="L42" s="20">
        <f t="shared" si="25"/>
        <v>1</v>
      </c>
    </row>
    <row r="43" spans="1:12" ht="15" thickBot="1" x14ac:dyDescent="0.35">
      <c r="A43" s="35"/>
      <c r="B43" s="38"/>
      <c r="C43" s="38"/>
      <c r="D43" s="1" t="s">
        <v>47</v>
      </c>
      <c r="E43" s="5">
        <v>1762.6499985299999</v>
      </c>
      <c r="F43" s="13">
        <f t="shared" si="19"/>
        <v>6</v>
      </c>
      <c r="G43" s="18">
        <f t="shared" si="21"/>
        <v>1</v>
      </c>
      <c r="H43" s="18">
        <f t="shared" si="22"/>
        <v>1</v>
      </c>
      <c r="I43" s="18">
        <f t="shared" si="23"/>
        <v>1</v>
      </c>
      <c r="J43" s="18">
        <f t="shared" si="24"/>
        <v>1</v>
      </c>
      <c r="K43" s="18">
        <f t="shared" si="25"/>
        <v>1</v>
      </c>
      <c r="L43" s="20">
        <f t="shared" si="25"/>
        <v>1</v>
      </c>
    </row>
    <row r="44" spans="1:12" ht="15" thickBot="1" x14ac:dyDescent="0.35">
      <c r="A44" s="35"/>
      <c r="B44" s="38"/>
      <c r="C44" s="38"/>
      <c r="D44" s="1" t="s">
        <v>48</v>
      </c>
      <c r="E44" s="5">
        <v>2586.1083301899998</v>
      </c>
      <c r="F44" s="13">
        <f t="shared" si="19"/>
        <v>6</v>
      </c>
      <c r="G44" s="18">
        <f t="shared" si="21"/>
        <v>1</v>
      </c>
      <c r="H44" s="18">
        <f t="shared" si="22"/>
        <v>1</v>
      </c>
      <c r="I44" s="18">
        <f t="shared" si="23"/>
        <v>1</v>
      </c>
      <c r="J44" s="18">
        <f t="shared" si="24"/>
        <v>1</v>
      </c>
      <c r="K44" s="18">
        <f t="shared" si="25"/>
        <v>1</v>
      </c>
      <c r="L44" s="20">
        <f t="shared" si="25"/>
        <v>1</v>
      </c>
    </row>
    <row r="45" spans="1:12" ht="15" thickBot="1" x14ac:dyDescent="0.35">
      <c r="A45" s="35"/>
      <c r="B45" s="38"/>
      <c r="C45" s="38"/>
      <c r="D45" s="1" t="s">
        <v>49</v>
      </c>
      <c r="E45" s="5">
        <v>8401.7416541099992</v>
      </c>
      <c r="F45" s="13">
        <f t="shared" si="19"/>
        <v>16</v>
      </c>
      <c r="G45" s="18">
        <f t="shared" si="21"/>
        <v>1</v>
      </c>
      <c r="H45" s="18">
        <f t="shared" si="22"/>
        <v>2</v>
      </c>
      <c r="I45" s="18">
        <f t="shared" si="23"/>
        <v>3</v>
      </c>
      <c r="J45" s="18">
        <f t="shared" si="24"/>
        <v>2</v>
      </c>
      <c r="K45" s="18">
        <f t="shared" si="25"/>
        <v>4</v>
      </c>
      <c r="L45" s="20">
        <f t="shared" si="25"/>
        <v>4</v>
      </c>
    </row>
    <row r="46" spans="1:12" ht="15" thickBot="1" x14ac:dyDescent="0.35">
      <c r="A46" s="35"/>
      <c r="B46" s="38"/>
      <c r="C46" s="38"/>
      <c r="D46" s="1" t="s">
        <v>50</v>
      </c>
      <c r="E46" s="5">
        <v>1428.19999908</v>
      </c>
      <c r="F46" s="13">
        <f t="shared" si="19"/>
        <v>6</v>
      </c>
      <c r="G46" s="18">
        <f t="shared" si="21"/>
        <v>1</v>
      </c>
      <c r="H46" s="18">
        <f t="shared" si="22"/>
        <v>1</v>
      </c>
      <c r="I46" s="18">
        <f t="shared" si="23"/>
        <v>1</v>
      </c>
      <c r="J46" s="18">
        <f t="shared" si="24"/>
        <v>1</v>
      </c>
      <c r="K46" s="18">
        <f t="shared" si="25"/>
        <v>1</v>
      </c>
      <c r="L46" s="20">
        <f t="shared" si="25"/>
        <v>1</v>
      </c>
    </row>
    <row r="47" spans="1:12" ht="15" thickBot="1" x14ac:dyDescent="0.35">
      <c r="A47" s="53"/>
      <c r="B47" s="46"/>
      <c r="C47" s="46"/>
      <c r="D47" s="1" t="s">
        <v>51</v>
      </c>
      <c r="E47" s="5">
        <v>1764.99166575</v>
      </c>
      <c r="F47" s="13">
        <f t="shared" si="19"/>
        <v>6</v>
      </c>
      <c r="G47" s="18">
        <f t="shared" si="21"/>
        <v>1</v>
      </c>
      <c r="H47" s="18">
        <f t="shared" si="22"/>
        <v>1</v>
      </c>
      <c r="I47" s="18">
        <f t="shared" si="23"/>
        <v>1</v>
      </c>
      <c r="J47" s="18">
        <f t="shared" si="24"/>
        <v>1</v>
      </c>
      <c r="K47" s="18">
        <f t="shared" si="25"/>
        <v>1</v>
      </c>
      <c r="L47" s="20">
        <f t="shared" si="25"/>
        <v>1</v>
      </c>
    </row>
    <row r="48" spans="1:12" ht="15" thickBot="1" x14ac:dyDescent="0.35">
      <c r="A48" s="31" t="s">
        <v>52</v>
      </c>
      <c r="B48" s="32"/>
      <c r="C48" s="32"/>
      <c r="D48" s="33"/>
      <c r="E48" s="6">
        <v>116092.79277025</v>
      </c>
      <c r="F48" s="14">
        <f t="shared" si="19"/>
        <v>279</v>
      </c>
      <c r="G48" s="6">
        <f>SUM(G49:G78)</f>
        <v>31</v>
      </c>
      <c r="H48" s="6">
        <f>SUM(H49:H78)</f>
        <v>36</v>
      </c>
      <c r="I48" s="6">
        <f t="shared" ref="I48:L48" si="26">SUM(I49:I78)</f>
        <v>52</v>
      </c>
      <c r="J48" s="6">
        <f>SUM(J49:J78)</f>
        <v>36</v>
      </c>
      <c r="K48" s="6">
        <f t="shared" si="26"/>
        <v>62</v>
      </c>
      <c r="L48" s="14">
        <f t="shared" si="26"/>
        <v>62</v>
      </c>
    </row>
    <row r="49" spans="1:12" ht="15" thickBot="1" x14ac:dyDescent="0.35">
      <c r="A49" s="34"/>
      <c r="B49" s="37"/>
      <c r="C49" s="37"/>
      <c r="D49" s="1" t="s">
        <v>53</v>
      </c>
      <c r="E49" s="5">
        <v>1807.5133287000001</v>
      </c>
      <c r="F49" s="13">
        <f t="shared" si="19"/>
        <v>6</v>
      </c>
      <c r="G49" s="18">
        <f t="shared" ref="G49:G78" si="27">MAX(1,ROUND($E49/7000,0))</f>
        <v>1</v>
      </c>
      <c r="H49" s="18">
        <f t="shared" ref="H49:H78" si="28">MAX(1,ROUND($E49/5000,0))</f>
        <v>1</v>
      </c>
      <c r="I49" s="18">
        <f t="shared" ref="I49:I78" si="29">MAX(1,ROUND($E49/2500,0))</f>
        <v>1</v>
      </c>
      <c r="J49" s="18">
        <f t="shared" ref="J49:J78" si="30">MAX(1,ROUND($E49/5000,0))</f>
        <v>1</v>
      </c>
      <c r="K49" s="18">
        <f t="shared" ref="K49:L78" si="31">MAX(1,ROUND($E49/2000,0))</f>
        <v>1</v>
      </c>
      <c r="L49" s="20">
        <f t="shared" si="31"/>
        <v>1</v>
      </c>
    </row>
    <row r="50" spans="1:12" ht="15" thickBot="1" x14ac:dyDescent="0.35">
      <c r="A50" s="35"/>
      <c r="B50" s="38"/>
      <c r="C50" s="38"/>
      <c r="D50" s="1" t="s">
        <v>54</v>
      </c>
      <c r="E50" s="5">
        <v>3109.9955455899999</v>
      </c>
      <c r="F50" s="13">
        <f t="shared" si="19"/>
        <v>8</v>
      </c>
      <c r="G50" s="18">
        <f t="shared" si="27"/>
        <v>1</v>
      </c>
      <c r="H50" s="18">
        <f t="shared" si="28"/>
        <v>1</v>
      </c>
      <c r="I50" s="18">
        <f t="shared" si="29"/>
        <v>1</v>
      </c>
      <c r="J50" s="18">
        <f t="shared" si="30"/>
        <v>1</v>
      </c>
      <c r="K50" s="18">
        <f t="shared" si="31"/>
        <v>2</v>
      </c>
      <c r="L50" s="20">
        <f t="shared" si="31"/>
        <v>2</v>
      </c>
    </row>
    <row r="51" spans="1:12" ht="15" thickBot="1" x14ac:dyDescent="0.35">
      <c r="A51" s="35"/>
      <c r="B51" s="38"/>
      <c r="C51" s="38"/>
      <c r="D51" s="1" t="s">
        <v>55</v>
      </c>
      <c r="E51" s="5">
        <v>1809.4899943200001</v>
      </c>
      <c r="F51" s="13">
        <f t="shared" si="19"/>
        <v>6</v>
      </c>
      <c r="G51" s="18">
        <f t="shared" si="27"/>
        <v>1</v>
      </c>
      <c r="H51" s="18">
        <f t="shared" si="28"/>
        <v>1</v>
      </c>
      <c r="I51" s="18">
        <f t="shared" si="29"/>
        <v>1</v>
      </c>
      <c r="J51" s="18">
        <f t="shared" si="30"/>
        <v>1</v>
      </c>
      <c r="K51" s="18">
        <f t="shared" si="31"/>
        <v>1</v>
      </c>
      <c r="L51" s="20">
        <f t="shared" si="31"/>
        <v>1</v>
      </c>
    </row>
    <row r="52" spans="1:12" ht="15" thickBot="1" x14ac:dyDescent="0.35">
      <c r="A52" s="35"/>
      <c r="B52" s="38"/>
      <c r="C52" s="38"/>
      <c r="D52" s="1" t="s">
        <v>56</v>
      </c>
      <c r="E52" s="5">
        <v>552.98222139999996</v>
      </c>
      <c r="F52" s="13">
        <f t="shared" si="19"/>
        <v>6</v>
      </c>
      <c r="G52" s="18">
        <f t="shared" si="27"/>
        <v>1</v>
      </c>
      <c r="H52" s="18">
        <f t="shared" si="28"/>
        <v>1</v>
      </c>
      <c r="I52" s="18">
        <f t="shared" si="29"/>
        <v>1</v>
      </c>
      <c r="J52" s="18">
        <f t="shared" si="30"/>
        <v>1</v>
      </c>
      <c r="K52" s="18">
        <f t="shared" si="31"/>
        <v>1</v>
      </c>
      <c r="L52" s="20">
        <f t="shared" si="31"/>
        <v>1</v>
      </c>
    </row>
    <row r="53" spans="1:12" ht="15" thickBot="1" x14ac:dyDescent="0.35">
      <c r="A53" s="35"/>
      <c r="B53" s="38"/>
      <c r="C53" s="38"/>
      <c r="D53" s="1" t="s">
        <v>57</v>
      </c>
      <c r="E53" s="5">
        <v>909.18221714000003</v>
      </c>
      <c r="F53" s="13">
        <f t="shared" si="19"/>
        <v>6</v>
      </c>
      <c r="G53" s="18">
        <f t="shared" si="27"/>
        <v>1</v>
      </c>
      <c r="H53" s="18">
        <f t="shared" si="28"/>
        <v>1</v>
      </c>
      <c r="I53" s="18">
        <f t="shared" si="29"/>
        <v>1</v>
      </c>
      <c r="J53" s="18">
        <f t="shared" si="30"/>
        <v>1</v>
      </c>
      <c r="K53" s="18">
        <f t="shared" si="31"/>
        <v>1</v>
      </c>
      <c r="L53" s="20">
        <f t="shared" si="31"/>
        <v>1</v>
      </c>
    </row>
    <row r="54" spans="1:12" ht="15" thickBot="1" x14ac:dyDescent="0.35">
      <c r="A54" s="35"/>
      <c r="B54" s="38"/>
      <c r="C54" s="38"/>
      <c r="D54" s="1" t="s">
        <v>58</v>
      </c>
      <c r="E54" s="5">
        <v>1999.05999339</v>
      </c>
      <c r="F54" s="13">
        <f t="shared" si="19"/>
        <v>6</v>
      </c>
      <c r="G54" s="18">
        <f t="shared" si="27"/>
        <v>1</v>
      </c>
      <c r="H54" s="18">
        <f t="shared" si="28"/>
        <v>1</v>
      </c>
      <c r="I54" s="18">
        <f t="shared" si="29"/>
        <v>1</v>
      </c>
      <c r="J54" s="18">
        <f t="shared" si="30"/>
        <v>1</v>
      </c>
      <c r="K54" s="18">
        <f t="shared" si="31"/>
        <v>1</v>
      </c>
      <c r="L54" s="20">
        <f t="shared" si="31"/>
        <v>1</v>
      </c>
    </row>
    <row r="55" spans="1:12" ht="15" thickBot="1" x14ac:dyDescent="0.35">
      <c r="A55" s="35"/>
      <c r="B55" s="38"/>
      <c r="C55" s="38"/>
      <c r="D55" s="1" t="s">
        <v>59</v>
      </c>
      <c r="E55" s="5">
        <v>4566.7366598500003</v>
      </c>
      <c r="F55" s="13">
        <f t="shared" si="19"/>
        <v>9</v>
      </c>
      <c r="G55" s="18">
        <f t="shared" si="27"/>
        <v>1</v>
      </c>
      <c r="H55" s="18">
        <f t="shared" si="28"/>
        <v>1</v>
      </c>
      <c r="I55" s="18">
        <f t="shared" si="29"/>
        <v>2</v>
      </c>
      <c r="J55" s="18">
        <f t="shared" si="30"/>
        <v>1</v>
      </c>
      <c r="K55" s="18">
        <f t="shared" si="31"/>
        <v>2</v>
      </c>
      <c r="L55" s="20">
        <f t="shared" si="31"/>
        <v>2</v>
      </c>
    </row>
    <row r="56" spans="1:12" ht="15" thickBot="1" x14ac:dyDescent="0.35">
      <c r="A56" s="35"/>
      <c r="B56" s="38"/>
      <c r="C56" s="38"/>
      <c r="D56" s="1" t="s">
        <v>60</v>
      </c>
      <c r="E56" s="5">
        <v>6512.4672052200003</v>
      </c>
      <c r="F56" s="13">
        <f t="shared" si="19"/>
        <v>12</v>
      </c>
      <c r="G56" s="18">
        <f t="shared" si="27"/>
        <v>1</v>
      </c>
      <c r="H56" s="18">
        <f t="shared" si="28"/>
        <v>1</v>
      </c>
      <c r="I56" s="18">
        <f t="shared" si="29"/>
        <v>3</v>
      </c>
      <c r="J56" s="18">
        <f t="shared" si="30"/>
        <v>1</v>
      </c>
      <c r="K56" s="18">
        <f t="shared" si="31"/>
        <v>3</v>
      </c>
      <c r="L56" s="20">
        <f t="shared" si="31"/>
        <v>3</v>
      </c>
    </row>
    <row r="57" spans="1:12" ht="15" thickBot="1" x14ac:dyDescent="0.35">
      <c r="A57" s="35"/>
      <c r="B57" s="38"/>
      <c r="C57" s="38"/>
      <c r="D57" s="1" t="s">
        <v>61</v>
      </c>
      <c r="E57" s="5">
        <v>7947.6563378600003</v>
      </c>
      <c r="F57" s="13">
        <f t="shared" si="19"/>
        <v>16</v>
      </c>
      <c r="G57" s="18">
        <f t="shared" si="27"/>
        <v>1</v>
      </c>
      <c r="H57" s="18">
        <f t="shared" si="28"/>
        <v>2</v>
      </c>
      <c r="I57" s="18">
        <f t="shared" si="29"/>
        <v>3</v>
      </c>
      <c r="J57" s="18">
        <f t="shared" si="30"/>
        <v>2</v>
      </c>
      <c r="K57" s="18">
        <f t="shared" si="31"/>
        <v>4</v>
      </c>
      <c r="L57" s="20">
        <f t="shared" si="31"/>
        <v>4</v>
      </c>
    </row>
    <row r="58" spans="1:12" ht="15" thickBot="1" x14ac:dyDescent="0.35">
      <c r="A58" s="35"/>
      <c r="B58" s="38"/>
      <c r="C58" s="38"/>
      <c r="D58" s="1" t="s">
        <v>62</v>
      </c>
      <c r="E58" s="5">
        <v>3680.7333224899999</v>
      </c>
      <c r="F58" s="13">
        <f t="shared" si="19"/>
        <v>8</v>
      </c>
      <c r="G58" s="18">
        <f t="shared" si="27"/>
        <v>1</v>
      </c>
      <c r="H58" s="18">
        <f t="shared" si="28"/>
        <v>1</v>
      </c>
      <c r="I58" s="18">
        <f t="shared" si="29"/>
        <v>1</v>
      </c>
      <c r="J58" s="18">
        <f t="shared" si="30"/>
        <v>1</v>
      </c>
      <c r="K58" s="18">
        <f t="shared" si="31"/>
        <v>2</v>
      </c>
      <c r="L58" s="20">
        <f t="shared" si="31"/>
        <v>2</v>
      </c>
    </row>
    <row r="59" spans="1:12" ht="15" thickBot="1" x14ac:dyDescent="0.35">
      <c r="A59" s="35"/>
      <c r="B59" s="38"/>
      <c r="C59" s="38"/>
      <c r="D59" s="1" t="s">
        <v>63</v>
      </c>
      <c r="E59" s="5">
        <v>1022.02888366</v>
      </c>
      <c r="F59" s="13">
        <f t="shared" si="19"/>
        <v>6</v>
      </c>
      <c r="G59" s="18">
        <f t="shared" si="27"/>
        <v>1</v>
      </c>
      <c r="H59" s="18">
        <f t="shared" si="28"/>
        <v>1</v>
      </c>
      <c r="I59" s="18">
        <f t="shared" si="29"/>
        <v>1</v>
      </c>
      <c r="J59" s="18">
        <f t="shared" si="30"/>
        <v>1</v>
      </c>
      <c r="K59" s="18">
        <f t="shared" si="31"/>
        <v>1</v>
      </c>
      <c r="L59" s="20">
        <f t="shared" si="31"/>
        <v>1</v>
      </c>
    </row>
    <row r="60" spans="1:12" ht="15" thickBot="1" x14ac:dyDescent="0.35">
      <c r="A60" s="35"/>
      <c r="B60" s="38"/>
      <c r="C60" s="38"/>
      <c r="D60" s="1" t="s">
        <v>64</v>
      </c>
      <c r="E60" s="5">
        <v>2375.1511063900002</v>
      </c>
      <c r="F60" s="13">
        <f t="shared" si="19"/>
        <v>6</v>
      </c>
      <c r="G60" s="18">
        <f t="shared" si="27"/>
        <v>1</v>
      </c>
      <c r="H60" s="18">
        <f t="shared" si="28"/>
        <v>1</v>
      </c>
      <c r="I60" s="18">
        <f t="shared" si="29"/>
        <v>1</v>
      </c>
      <c r="J60" s="18">
        <f t="shared" si="30"/>
        <v>1</v>
      </c>
      <c r="K60" s="18">
        <f t="shared" si="31"/>
        <v>1</v>
      </c>
      <c r="L60" s="20">
        <f t="shared" si="31"/>
        <v>1</v>
      </c>
    </row>
    <row r="61" spans="1:12" ht="15" thickBot="1" x14ac:dyDescent="0.35">
      <c r="A61" s="35"/>
      <c r="B61" s="38"/>
      <c r="C61" s="38"/>
      <c r="D61" s="1" t="s">
        <v>65</v>
      </c>
      <c r="E61" s="5">
        <v>1370.423331</v>
      </c>
      <c r="F61" s="13">
        <f t="shared" si="19"/>
        <v>6</v>
      </c>
      <c r="G61" s="18">
        <f t="shared" si="27"/>
        <v>1</v>
      </c>
      <c r="H61" s="18">
        <f t="shared" si="28"/>
        <v>1</v>
      </c>
      <c r="I61" s="18">
        <f t="shared" si="29"/>
        <v>1</v>
      </c>
      <c r="J61" s="18">
        <f t="shared" si="30"/>
        <v>1</v>
      </c>
      <c r="K61" s="18">
        <f t="shared" si="31"/>
        <v>1</v>
      </c>
      <c r="L61" s="20">
        <f t="shared" si="31"/>
        <v>1</v>
      </c>
    </row>
    <row r="62" spans="1:12" ht="15" thickBot="1" x14ac:dyDescent="0.35">
      <c r="A62" s="35"/>
      <c r="B62" s="38"/>
      <c r="C62" s="38"/>
      <c r="D62" s="1" t="s">
        <v>66</v>
      </c>
      <c r="E62" s="5">
        <v>7467.5414242699999</v>
      </c>
      <c r="F62" s="13">
        <f t="shared" si="19"/>
        <v>14</v>
      </c>
      <c r="G62" s="18">
        <f t="shared" si="27"/>
        <v>1</v>
      </c>
      <c r="H62" s="18">
        <f t="shared" si="28"/>
        <v>1</v>
      </c>
      <c r="I62" s="18">
        <f t="shared" si="29"/>
        <v>3</v>
      </c>
      <c r="J62" s="18">
        <f t="shared" si="30"/>
        <v>1</v>
      </c>
      <c r="K62" s="18">
        <f t="shared" si="31"/>
        <v>4</v>
      </c>
      <c r="L62" s="20">
        <f t="shared" si="31"/>
        <v>4</v>
      </c>
    </row>
    <row r="63" spans="1:12" ht="15" thickBot="1" x14ac:dyDescent="0.35">
      <c r="A63" s="35"/>
      <c r="B63" s="38"/>
      <c r="C63" s="38"/>
      <c r="D63" s="1" t="s">
        <v>67</v>
      </c>
      <c r="E63" s="5">
        <v>2245.3899961400002</v>
      </c>
      <c r="F63" s="13">
        <f t="shared" si="19"/>
        <v>6</v>
      </c>
      <c r="G63" s="18">
        <f t="shared" si="27"/>
        <v>1</v>
      </c>
      <c r="H63" s="18">
        <f t="shared" si="28"/>
        <v>1</v>
      </c>
      <c r="I63" s="18">
        <f t="shared" si="29"/>
        <v>1</v>
      </c>
      <c r="J63" s="18">
        <f t="shared" si="30"/>
        <v>1</v>
      </c>
      <c r="K63" s="18">
        <f t="shared" si="31"/>
        <v>1</v>
      </c>
      <c r="L63" s="20">
        <f t="shared" si="31"/>
        <v>1</v>
      </c>
    </row>
    <row r="64" spans="1:12" ht="15" thickBot="1" x14ac:dyDescent="0.35">
      <c r="A64" s="35"/>
      <c r="B64" s="38"/>
      <c r="C64" s="38"/>
      <c r="D64" s="1" t="s">
        <v>68</v>
      </c>
      <c r="E64" s="5">
        <v>1613.44999637</v>
      </c>
      <c r="F64" s="13">
        <f t="shared" si="19"/>
        <v>6</v>
      </c>
      <c r="G64" s="18">
        <f t="shared" si="27"/>
        <v>1</v>
      </c>
      <c r="H64" s="18">
        <f t="shared" si="28"/>
        <v>1</v>
      </c>
      <c r="I64" s="18">
        <f t="shared" si="29"/>
        <v>1</v>
      </c>
      <c r="J64" s="18">
        <f t="shared" si="30"/>
        <v>1</v>
      </c>
      <c r="K64" s="18">
        <f t="shared" si="31"/>
        <v>1</v>
      </c>
      <c r="L64" s="20">
        <f t="shared" si="31"/>
        <v>1</v>
      </c>
    </row>
    <row r="65" spans="1:12" ht="15" thickBot="1" x14ac:dyDescent="0.35">
      <c r="A65" s="35"/>
      <c r="B65" s="38"/>
      <c r="C65" s="38"/>
      <c r="D65" s="1" t="s">
        <v>69</v>
      </c>
      <c r="E65" s="5">
        <v>4107.4466598199997</v>
      </c>
      <c r="F65" s="13">
        <f t="shared" si="19"/>
        <v>9</v>
      </c>
      <c r="G65" s="18">
        <f t="shared" si="27"/>
        <v>1</v>
      </c>
      <c r="H65" s="18">
        <f t="shared" si="28"/>
        <v>1</v>
      </c>
      <c r="I65" s="18">
        <f t="shared" si="29"/>
        <v>2</v>
      </c>
      <c r="J65" s="18">
        <f t="shared" si="30"/>
        <v>1</v>
      </c>
      <c r="K65" s="18">
        <f t="shared" si="31"/>
        <v>2</v>
      </c>
      <c r="L65" s="20">
        <f t="shared" si="31"/>
        <v>2</v>
      </c>
    </row>
    <row r="66" spans="1:12" ht="15" thickBot="1" x14ac:dyDescent="0.35">
      <c r="A66" s="35"/>
      <c r="B66" s="38"/>
      <c r="C66" s="38"/>
      <c r="D66" s="1" t="s">
        <v>70</v>
      </c>
      <c r="E66" s="5">
        <v>7966.30221549</v>
      </c>
      <c r="F66" s="13">
        <f t="shared" si="19"/>
        <v>16</v>
      </c>
      <c r="G66" s="18">
        <f t="shared" si="27"/>
        <v>1</v>
      </c>
      <c r="H66" s="18">
        <f t="shared" si="28"/>
        <v>2</v>
      </c>
      <c r="I66" s="18">
        <f t="shared" si="29"/>
        <v>3</v>
      </c>
      <c r="J66" s="18">
        <f t="shared" si="30"/>
        <v>2</v>
      </c>
      <c r="K66" s="18">
        <f t="shared" si="31"/>
        <v>4</v>
      </c>
      <c r="L66" s="20">
        <f t="shared" si="31"/>
        <v>4</v>
      </c>
    </row>
    <row r="67" spans="1:12" ht="15" thickBot="1" x14ac:dyDescent="0.35">
      <c r="A67" s="35"/>
      <c r="B67" s="38"/>
      <c r="C67" s="38"/>
      <c r="D67" s="1" t="s">
        <v>71</v>
      </c>
      <c r="E67" s="5">
        <v>9344.5177565699996</v>
      </c>
      <c r="F67" s="13">
        <f t="shared" si="19"/>
        <v>19</v>
      </c>
      <c r="G67" s="18">
        <f t="shared" si="27"/>
        <v>1</v>
      </c>
      <c r="H67" s="18">
        <f t="shared" si="28"/>
        <v>2</v>
      </c>
      <c r="I67" s="18">
        <f t="shared" si="29"/>
        <v>4</v>
      </c>
      <c r="J67" s="18">
        <f t="shared" si="30"/>
        <v>2</v>
      </c>
      <c r="K67" s="18">
        <f t="shared" si="31"/>
        <v>5</v>
      </c>
      <c r="L67" s="20">
        <f t="shared" si="31"/>
        <v>5</v>
      </c>
    </row>
    <row r="68" spans="1:12" ht="15" thickBot="1" x14ac:dyDescent="0.35">
      <c r="A68" s="35"/>
      <c r="B68" s="38"/>
      <c r="C68" s="38"/>
      <c r="D68" s="1" t="s">
        <v>72</v>
      </c>
      <c r="E68" s="5">
        <v>3095.49555302</v>
      </c>
      <c r="F68" s="13">
        <f t="shared" si="19"/>
        <v>8</v>
      </c>
      <c r="G68" s="18">
        <f t="shared" si="27"/>
        <v>1</v>
      </c>
      <c r="H68" s="18">
        <f t="shared" si="28"/>
        <v>1</v>
      </c>
      <c r="I68" s="18">
        <f t="shared" si="29"/>
        <v>1</v>
      </c>
      <c r="J68" s="18">
        <f t="shared" si="30"/>
        <v>1</v>
      </c>
      <c r="K68" s="18">
        <f t="shared" si="31"/>
        <v>2</v>
      </c>
      <c r="L68" s="20">
        <f t="shared" si="31"/>
        <v>2</v>
      </c>
    </row>
    <row r="69" spans="1:12" ht="15" thickBot="1" x14ac:dyDescent="0.35">
      <c r="A69" s="35"/>
      <c r="B69" s="38"/>
      <c r="C69" s="38"/>
      <c r="D69" s="1" t="s">
        <v>73</v>
      </c>
      <c r="E69" s="5">
        <v>1008.78333131</v>
      </c>
      <c r="F69" s="13">
        <f t="shared" ref="F69:F78" si="32">SUM(G69:L69)</f>
        <v>6</v>
      </c>
      <c r="G69" s="18">
        <f t="shared" si="27"/>
        <v>1</v>
      </c>
      <c r="H69" s="18">
        <f t="shared" si="28"/>
        <v>1</v>
      </c>
      <c r="I69" s="18">
        <f t="shared" si="29"/>
        <v>1</v>
      </c>
      <c r="J69" s="18">
        <f t="shared" si="30"/>
        <v>1</v>
      </c>
      <c r="K69" s="18">
        <f t="shared" si="31"/>
        <v>1</v>
      </c>
      <c r="L69" s="20">
        <f t="shared" si="31"/>
        <v>1</v>
      </c>
    </row>
    <row r="70" spans="1:12" ht="15" thickBot="1" x14ac:dyDescent="0.35">
      <c r="A70" s="35"/>
      <c r="B70" s="38"/>
      <c r="C70" s="38"/>
      <c r="D70" s="1" t="s">
        <v>74</v>
      </c>
      <c r="E70" s="5">
        <v>4767.9611001599997</v>
      </c>
      <c r="F70" s="13">
        <f t="shared" si="32"/>
        <v>9</v>
      </c>
      <c r="G70" s="18">
        <f t="shared" si="27"/>
        <v>1</v>
      </c>
      <c r="H70" s="18">
        <f t="shared" si="28"/>
        <v>1</v>
      </c>
      <c r="I70" s="18">
        <f t="shared" si="29"/>
        <v>2</v>
      </c>
      <c r="J70" s="18">
        <f t="shared" si="30"/>
        <v>1</v>
      </c>
      <c r="K70" s="18">
        <f t="shared" si="31"/>
        <v>2</v>
      </c>
      <c r="L70" s="20">
        <f t="shared" si="31"/>
        <v>2</v>
      </c>
    </row>
    <row r="71" spans="1:12" ht="15" thickBot="1" x14ac:dyDescent="0.35">
      <c r="A71" s="35"/>
      <c r="B71" s="38"/>
      <c r="C71" s="38"/>
      <c r="D71" s="1" t="s">
        <v>75</v>
      </c>
      <c r="E71" s="5">
        <v>3874.9004374800002</v>
      </c>
      <c r="F71" s="13">
        <f t="shared" si="32"/>
        <v>9</v>
      </c>
      <c r="G71" s="18">
        <f t="shared" si="27"/>
        <v>1</v>
      </c>
      <c r="H71" s="18">
        <f t="shared" si="28"/>
        <v>1</v>
      </c>
      <c r="I71" s="18">
        <f t="shared" si="29"/>
        <v>2</v>
      </c>
      <c r="J71" s="18">
        <f t="shared" si="30"/>
        <v>1</v>
      </c>
      <c r="K71" s="18">
        <f t="shared" si="31"/>
        <v>2</v>
      </c>
      <c r="L71" s="20">
        <f t="shared" si="31"/>
        <v>2</v>
      </c>
    </row>
    <row r="72" spans="1:12" ht="15" thickBot="1" x14ac:dyDescent="0.35">
      <c r="A72" s="35"/>
      <c r="B72" s="38"/>
      <c r="C72" s="38"/>
      <c r="D72" s="1" t="s">
        <v>76</v>
      </c>
      <c r="E72" s="5">
        <v>3784.9033286200001</v>
      </c>
      <c r="F72" s="13">
        <f t="shared" si="32"/>
        <v>9</v>
      </c>
      <c r="G72" s="18">
        <f t="shared" si="27"/>
        <v>1</v>
      </c>
      <c r="H72" s="18">
        <f t="shared" si="28"/>
        <v>1</v>
      </c>
      <c r="I72" s="18">
        <f t="shared" si="29"/>
        <v>2</v>
      </c>
      <c r="J72" s="18">
        <f t="shared" si="30"/>
        <v>1</v>
      </c>
      <c r="K72" s="18">
        <f t="shared" si="31"/>
        <v>2</v>
      </c>
      <c r="L72" s="20">
        <f t="shared" si="31"/>
        <v>2</v>
      </c>
    </row>
    <row r="73" spans="1:12" ht="15" thickBot="1" x14ac:dyDescent="0.35">
      <c r="A73" s="35"/>
      <c r="B73" s="38"/>
      <c r="C73" s="38"/>
      <c r="D73" s="1" t="s">
        <v>77</v>
      </c>
      <c r="E73" s="5">
        <v>1844.29444061</v>
      </c>
      <c r="F73" s="13">
        <f t="shared" si="32"/>
        <v>6</v>
      </c>
      <c r="G73" s="18">
        <f t="shared" si="27"/>
        <v>1</v>
      </c>
      <c r="H73" s="18">
        <f t="shared" si="28"/>
        <v>1</v>
      </c>
      <c r="I73" s="18">
        <f t="shared" si="29"/>
        <v>1</v>
      </c>
      <c r="J73" s="18">
        <f t="shared" si="30"/>
        <v>1</v>
      </c>
      <c r="K73" s="18">
        <f t="shared" si="31"/>
        <v>1</v>
      </c>
      <c r="L73" s="20">
        <f t="shared" si="31"/>
        <v>1</v>
      </c>
    </row>
    <row r="74" spans="1:12" ht="15" thickBot="1" x14ac:dyDescent="0.35">
      <c r="A74" s="35"/>
      <c r="B74" s="38"/>
      <c r="C74" s="38"/>
      <c r="D74" s="1" t="s">
        <v>78</v>
      </c>
      <c r="E74" s="5">
        <v>13657.409973129999</v>
      </c>
      <c r="F74" s="13">
        <f t="shared" si="32"/>
        <v>27</v>
      </c>
      <c r="G74" s="18">
        <f t="shared" si="27"/>
        <v>2</v>
      </c>
      <c r="H74" s="18">
        <f t="shared" si="28"/>
        <v>3</v>
      </c>
      <c r="I74" s="18">
        <f t="shared" si="29"/>
        <v>5</v>
      </c>
      <c r="J74" s="18">
        <f t="shared" si="30"/>
        <v>3</v>
      </c>
      <c r="K74" s="18">
        <f t="shared" si="31"/>
        <v>7</v>
      </c>
      <c r="L74" s="20">
        <f t="shared" si="31"/>
        <v>7</v>
      </c>
    </row>
    <row r="75" spans="1:12" ht="15" thickBot="1" x14ac:dyDescent="0.35">
      <c r="A75" s="35"/>
      <c r="B75" s="38"/>
      <c r="C75" s="38"/>
      <c r="D75" s="1" t="s">
        <v>79</v>
      </c>
      <c r="E75" s="5">
        <v>841.20666145999996</v>
      </c>
      <c r="F75" s="13">
        <f t="shared" si="32"/>
        <v>6</v>
      </c>
      <c r="G75" s="18">
        <f t="shared" si="27"/>
        <v>1</v>
      </c>
      <c r="H75" s="18">
        <f t="shared" si="28"/>
        <v>1</v>
      </c>
      <c r="I75" s="18">
        <f t="shared" si="29"/>
        <v>1</v>
      </c>
      <c r="J75" s="18">
        <f t="shared" si="30"/>
        <v>1</v>
      </c>
      <c r="K75" s="18">
        <f t="shared" si="31"/>
        <v>1</v>
      </c>
      <c r="L75" s="20">
        <f t="shared" si="31"/>
        <v>1</v>
      </c>
    </row>
    <row r="76" spans="1:12" ht="15" thickBot="1" x14ac:dyDescent="0.35">
      <c r="A76" s="35"/>
      <c r="B76" s="38"/>
      <c r="C76" s="38"/>
      <c r="D76" s="1" t="s">
        <v>80</v>
      </c>
      <c r="E76" s="5">
        <v>2860.6399890100001</v>
      </c>
      <c r="F76" s="13">
        <f t="shared" si="32"/>
        <v>6</v>
      </c>
      <c r="G76" s="18">
        <f t="shared" si="27"/>
        <v>1</v>
      </c>
      <c r="H76" s="18">
        <f t="shared" si="28"/>
        <v>1</v>
      </c>
      <c r="I76" s="18">
        <f t="shared" si="29"/>
        <v>1</v>
      </c>
      <c r="J76" s="18">
        <f t="shared" si="30"/>
        <v>1</v>
      </c>
      <c r="K76" s="18">
        <f t="shared" si="31"/>
        <v>1</v>
      </c>
      <c r="L76" s="20">
        <f t="shared" si="31"/>
        <v>1</v>
      </c>
    </row>
    <row r="77" spans="1:12" ht="15" thickBot="1" x14ac:dyDescent="0.35">
      <c r="A77" s="35"/>
      <c r="B77" s="38"/>
      <c r="C77" s="38"/>
      <c r="D77" s="1" t="s">
        <v>81</v>
      </c>
      <c r="E77" s="5">
        <v>1655.1577728699999</v>
      </c>
      <c r="F77" s="13">
        <f t="shared" si="32"/>
        <v>6</v>
      </c>
      <c r="G77" s="18">
        <f t="shared" si="27"/>
        <v>1</v>
      </c>
      <c r="H77" s="18">
        <f t="shared" si="28"/>
        <v>1</v>
      </c>
      <c r="I77" s="18">
        <f t="shared" si="29"/>
        <v>1</v>
      </c>
      <c r="J77" s="18">
        <f t="shared" si="30"/>
        <v>1</v>
      </c>
      <c r="K77" s="18">
        <f t="shared" si="31"/>
        <v>1</v>
      </c>
      <c r="L77" s="20">
        <f t="shared" si="31"/>
        <v>1</v>
      </c>
    </row>
    <row r="78" spans="1:12" ht="15" thickBot="1" x14ac:dyDescent="0.35">
      <c r="A78" s="36"/>
      <c r="B78" s="39"/>
      <c r="C78" s="39"/>
      <c r="D78" s="3" t="s">
        <v>82</v>
      </c>
      <c r="E78" s="9">
        <v>8293.9719869100009</v>
      </c>
      <c r="F78" s="17">
        <f t="shared" si="32"/>
        <v>16</v>
      </c>
      <c r="G78" s="19">
        <f t="shared" si="27"/>
        <v>1</v>
      </c>
      <c r="H78" s="19">
        <f t="shared" si="28"/>
        <v>2</v>
      </c>
      <c r="I78" s="19">
        <f t="shared" si="29"/>
        <v>3</v>
      </c>
      <c r="J78" s="19">
        <f t="shared" si="30"/>
        <v>2</v>
      </c>
      <c r="K78" s="19">
        <f t="shared" si="31"/>
        <v>4</v>
      </c>
      <c r="L78" s="25">
        <f t="shared" si="31"/>
        <v>4</v>
      </c>
    </row>
    <row r="79" spans="1:12" ht="15" thickTop="1" x14ac:dyDescent="0.3"/>
    <row r="80" spans="1:12" x14ac:dyDescent="0.3">
      <c r="A80" s="21"/>
    </row>
    <row r="81" spans="1:1" x14ac:dyDescent="0.3">
      <c r="A81" s="23" t="s">
        <v>85</v>
      </c>
    </row>
  </sheetData>
  <mergeCells count="23">
    <mergeCell ref="A7:D7"/>
    <mergeCell ref="A8:A47"/>
    <mergeCell ref="B8:D8"/>
    <mergeCell ref="B9:B25"/>
    <mergeCell ref="C9:D9"/>
    <mergeCell ref="C10:C13"/>
    <mergeCell ref="C14:D14"/>
    <mergeCell ref="G3:L3"/>
    <mergeCell ref="F3:F4"/>
    <mergeCell ref="A48:D48"/>
    <mergeCell ref="A49:A78"/>
    <mergeCell ref="B49:B78"/>
    <mergeCell ref="C49:C78"/>
    <mergeCell ref="A6:C6"/>
    <mergeCell ref="C15:C25"/>
    <mergeCell ref="B26:D26"/>
    <mergeCell ref="B27:B39"/>
    <mergeCell ref="C27:C39"/>
    <mergeCell ref="B40:D40"/>
    <mergeCell ref="B41:B47"/>
    <mergeCell ref="C41:C47"/>
    <mergeCell ref="A4:D4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AAFTE &amp; Awards for Excellence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2025-05-23T13:52:51Z</dcterms:created>
  <dcterms:modified xsi:type="dcterms:W3CDTF">2026-06-01T15:28:27Z</dcterms:modified>
  <cp:category/>
  <cp:contentStatus/>
</cp:coreProperties>
</file>